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S:\ECBC Labbeling af Covered Bonds\2024Q3\"/>
    </mc:Choice>
  </mc:AlternateContent>
  <xr:revisionPtr revIDLastSave="0" documentId="13_ncr:1_{6436599B-0AEC-403D-BB44-7FE137F061ED}" xr6:coauthVersionLast="47" xr6:coauthVersionMax="47" xr10:uidLastSave="{00000000-0000-0000-0000-000000000000}"/>
  <bookViews>
    <workbookView xWindow="1470" yWindow="1470" windowWidth="28800" windowHeight="15435" tabRatio="879" firstSheet="2" activeTab="2"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3" i="32" l="1"/>
  <c r="E83" i="32"/>
  <c r="C83" i="32"/>
  <c r="F80" i="32"/>
  <c r="J67" i="32" l="1"/>
  <c r="K67" i="32"/>
  <c r="C179" i="8"/>
  <c r="C56" i="8" s="1"/>
  <c r="F10" i="32" s="1"/>
  <c r="F81" i="32"/>
  <c r="F82" i="32"/>
  <c r="F79" i="32"/>
  <c r="C67" i="32"/>
  <c r="D67" i="32"/>
  <c r="E67" i="32"/>
  <c r="F67" i="32"/>
  <c r="G67" i="32"/>
  <c r="H67" i="32"/>
  <c r="I67" i="32"/>
  <c r="A66" i="25" a="1"/>
  <c r="A66" i="25" s="1"/>
  <c r="H16" i="36"/>
  <c r="E16" i="36"/>
  <c r="G16" i="36"/>
  <c r="C16" i="36"/>
  <c r="N88" i="34"/>
  <c r="N85" i="34"/>
  <c r="N86" i="34"/>
  <c r="N84" i="34"/>
  <c r="N83" i="34"/>
  <c r="N82" i="34"/>
  <c r="N81" i="34"/>
  <c r="N80" i="34"/>
  <c r="N79" i="34"/>
  <c r="N78" i="34"/>
  <c r="N77" i="34"/>
  <c r="J22" i="34"/>
  <c r="F22" i="34"/>
  <c r="J36" i="36"/>
  <c r="I16" i="36"/>
  <c r="F16" i="36"/>
  <c r="E31" i="36"/>
  <c r="G36" i="36"/>
  <c r="K31" i="36"/>
  <c r="L31" i="36"/>
  <c r="K36" i="36"/>
  <c r="C36" i="36"/>
  <c r="A45" i="25" a="1"/>
  <c r="A45" i="25" s="1"/>
  <c r="C28" i="19"/>
  <c r="C530" i="19"/>
  <c r="C16" i="8" a="1"/>
  <c r="C16" i="8" s="1"/>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J29" i="37"/>
  <c r="C29" i="37"/>
  <c r="H14" i="37"/>
  <c r="G14" i="37"/>
  <c r="H59" i="36"/>
  <c r="G59" i="36"/>
  <c r="F59" i="36"/>
  <c r="E59" i="36"/>
  <c r="C59" i="36"/>
  <c r="K58" i="36"/>
  <c r="I58" i="36"/>
  <c r="H58" i="36"/>
  <c r="F58" i="36"/>
  <c r="C58" i="36"/>
  <c r="J57" i="36"/>
  <c r="I57" i="36"/>
  <c r="H57" i="36"/>
  <c r="G57" i="36"/>
  <c r="K55" i="36"/>
  <c r="J55" i="36"/>
  <c r="I55" i="36"/>
  <c r="H55" i="36"/>
  <c r="L54" i="36"/>
  <c r="K54" i="36"/>
  <c r="J54" i="36"/>
  <c r="I54" i="36"/>
  <c r="D54" i="36"/>
  <c r="C54" i="36"/>
  <c r="L53" i="36"/>
  <c r="K53" i="36"/>
  <c r="J53" i="36"/>
  <c r="E53" i="36"/>
  <c r="D53" i="36"/>
  <c r="C53" i="36"/>
  <c r="L52" i="36"/>
  <c r="K52" i="36"/>
  <c r="F52" i="36"/>
  <c r="E52" i="36"/>
  <c r="D52" i="36"/>
  <c r="L50" i="36"/>
  <c r="G50" i="36"/>
  <c r="F50" i="36"/>
  <c r="E50" i="36"/>
  <c r="D50" i="36"/>
  <c r="H49" i="36"/>
  <c r="G49" i="36"/>
  <c r="F49" i="36"/>
  <c r="E49" i="36"/>
  <c r="C49" i="36"/>
  <c r="I18" i="35"/>
  <c r="E66" i="34"/>
  <c r="K22" i="34"/>
  <c r="D22" i="34"/>
  <c r="N21" i="34"/>
  <c r="I75" i="32"/>
  <c r="H75" i="32"/>
  <c r="G75" i="32"/>
  <c r="F75" i="32"/>
  <c r="E75" i="32"/>
  <c r="D75" i="32"/>
  <c r="C75" i="32"/>
  <c r="F7" i="32"/>
  <c r="F26" i="32" s="1"/>
  <c r="C510" i="9"/>
  <c r="D165" i="8"/>
  <c r="D164" i="8"/>
  <c r="D116" i="8"/>
  <c r="D142" i="8" s="1"/>
  <c r="D117" i="8"/>
  <c r="D143" i="8" s="1"/>
  <c r="C144" i="8"/>
  <c r="C147" i="8"/>
  <c r="D122" i="8"/>
  <c r="D148" i="8" s="1"/>
  <c r="D124" i="8"/>
  <c r="D150" i="8" s="1"/>
  <c r="D126" i="8"/>
  <c r="D152" i="8" s="1"/>
  <c r="D127" i="8"/>
  <c r="D153" i="8" s="1"/>
  <c r="C155" i="8"/>
  <c r="C138" i="8"/>
  <c r="D112" i="8"/>
  <c r="D138" i="8" s="1"/>
  <c r="C18" i="8" a="1"/>
  <c r="C18" i="8" s="1"/>
  <c r="A44" i="25" a="1"/>
  <c r="A44" i="25" s="1"/>
  <c r="A43" i="25" a="1"/>
  <c r="A43" i="25" s="1"/>
  <c r="A42" i="25" a="1"/>
  <c r="A42" i="25" s="1"/>
  <c r="A40" i="25" a="1"/>
  <c r="A40" i="25" s="1"/>
  <c r="C403" i="19"/>
  <c r="C383" i="9"/>
  <c r="C635" i="19"/>
  <c r="C618" i="9"/>
  <c r="D507" i="19"/>
  <c r="G503" i="19" s="1"/>
  <c r="D485" i="19"/>
  <c r="G484" i="19" s="1"/>
  <c r="C485" i="19"/>
  <c r="D273" i="19"/>
  <c r="G271" i="19" s="1"/>
  <c r="C251" i="19"/>
  <c r="F243" i="19" s="1"/>
  <c r="D251" i="19"/>
  <c r="G250" i="19" s="1"/>
  <c r="G606" i="9"/>
  <c r="G623"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C618" i="19"/>
  <c r="F614" i="19" s="1"/>
  <c r="F618" i="19" s="1"/>
  <c r="C288" i="8"/>
  <c r="F181" i="8"/>
  <c r="F185" i="8"/>
  <c r="F178" i="8"/>
  <c r="F182" i="8"/>
  <c r="F180" i="8"/>
  <c r="F174" i="8"/>
  <c r="F183" i="8"/>
  <c r="D487" i="9"/>
  <c r="G492" i="9" s="1"/>
  <c r="D465" i="9"/>
  <c r="G470" i="9" s="1"/>
  <c r="C465" i="9"/>
  <c r="D249" i="9"/>
  <c r="G250" i="9" s="1"/>
  <c r="D227" i="9"/>
  <c r="G225" i="9" s="1"/>
  <c r="C227" i="9"/>
  <c r="F229" i="9" s="1"/>
  <c r="C304" i="8"/>
  <c r="C303" i="8"/>
  <c r="C302" i="8"/>
  <c r="C298" i="8"/>
  <c r="C297" i="8"/>
  <c r="C296" i="8"/>
  <c r="C292" i="8"/>
  <c r="C289" i="8"/>
  <c r="C208" i="8"/>
  <c r="F213" i="8" s="1"/>
  <c r="D100" i="8"/>
  <c r="G94" i="8" s="1"/>
  <c r="D77" i="8"/>
  <c r="C293" i="8"/>
  <c r="D307" i="8"/>
  <c r="D295" i="8"/>
  <c r="F295" i="8"/>
  <c r="C295" i="8"/>
  <c r="D293" i="8"/>
  <c r="D291" i="8"/>
  <c r="C307" i="8"/>
  <c r="G293" i="8"/>
  <c r="F293" i="8"/>
  <c r="F307" i="8"/>
  <c r="C291" i="8"/>
  <c r="F177" i="8" l="1"/>
  <c r="F175" i="8"/>
  <c r="F187" i="8"/>
  <c r="F184" i="8"/>
  <c r="F176" i="8"/>
  <c r="F186" i="8"/>
  <c r="G253" i="9"/>
  <c r="G105" i="8"/>
  <c r="G104" i="8"/>
  <c r="F225" i="9"/>
  <c r="G103" i="8"/>
  <c r="G101" i="8"/>
  <c r="G97" i="8"/>
  <c r="G93" i="8"/>
  <c r="G102" i="8"/>
  <c r="G98" i="8"/>
  <c r="G96" i="8"/>
  <c r="G99" i="8"/>
  <c r="G499" i="19"/>
  <c r="G270" i="19"/>
  <c r="F245" i="19"/>
  <c r="G471" i="9"/>
  <c r="G251" i="9"/>
  <c r="G267" i="19"/>
  <c r="I12" i="35"/>
  <c r="I13" i="35"/>
  <c r="C56" i="36"/>
  <c r="J59" i="36"/>
  <c r="L57" i="36"/>
  <c r="D57" i="36"/>
  <c r="E55" i="36"/>
  <c r="F54" i="36"/>
  <c r="G53" i="36"/>
  <c r="H11" i="36"/>
  <c r="H20" i="36" s="1"/>
  <c r="I50" i="36"/>
  <c r="J49" i="36"/>
  <c r="C50" i="36"/>
  <c r="L59" i="36"/>
  <c r="D59" i="36"/>
  <c r="E58" i="36"/>
  <c r="F36" i="36"/>
  <c r="G55" i="36"/>
  <c r="H54" i="36"/>
  <c r="I53" i="36"/>
  <c r="J31" i="36"/>
  <c r="J40" i="36" s="1"/>
  <c r="L49" i="36"/>
  <c r="D49" i="36"/>
  <c r="F14" i="37"/>
  <c r="E29" i="37"/>
  <c r="M25" i="37"/>
  <c r="M24" i="37"/>
  <c r="H29" i="37"/>
  <c r="I29" i="37"/>
  <c r="G265" i="19"/>
  <c r="G58" i="36"/>
  <c r="G56" i="36"/>
  <c r="H22" i="34"/>
  <c r="G269" i="19"/>
  <c r="G486" i="9"/>
  <c r="F228" i="9"/>
  <c r="G95" i="8"/>
  <c r="G481" i="19"/>
  <c r="G467" i="9"/>
  <c r="F233" i="9"/>
  <c r="G479" i="19"/>
  <c r="C392" i="19"/>
  <c r="F391" i="19" s="1"/>
  <c r="H36" i="36"/>
  <c r="H56" i="36" s="1"/>
  <c r="K40" i="36"/>
  <c r="M11" i="37"/>
  <c r="G246" i="9"/>
  <c r="G245" i="9"/>
  <c r="G480" i="9"/>
  <c r="G248" i="9"/>
  <c r="G243" i="9"/>
  <c r="G247" i="9"/>
  <c r="G272" i="19"/>
  <c r="D118" i="8"/>
  <c r="D144" i="8" s="1"/>
  <c r="C18" i="19"/>
  <c r="J11" i="36"/>
  <c r="I26" i="33"/>
  <c r="G27" i="33" s="1"/>
  <c r="F56" i="36"/>
  <c r="G255" i="9"/>
  <c r="F223" i="9"/>
  <c r="G249" i="19"/>
  <c r="G268" i="19"/>
  <c r="C15" i="9"/>
  <c r="F14" i="9" s="1"/>
  <c r="M28" i="37"/>
  <c r="D564" i="19"/>
  <c r="G556" i="19" s="1"/>
  <c r="I20" i="35"/>
  <c r="J58" i="36"/>
  <c r="D55" i="36"/>
  <c r="I49" i="36"/>
  <c r="C52" i="36"/>
  <c r="C601" i="9"/>
  <c r="F599" i="9" s="1"/>
  <c r="L16" i="36"/>
  <c r="G252" i="9"/>
  <c r="G230" i="9"/>
  <c r="G241" i="9"/>
  <c r="G242" i="9"/>
  <c r="F230" i="9"/>
  <c r="G254" i="9"/>
  <c r="F219" i="9"/>
  <c r="G244" i="19"/>
  <c r="G266" i="19"/>
  <c r="H52" i="36"/>
  <c r="D93" i="19"/>
  <c r="F83" i="32"/>
  <c r="F86" i="32" s="1"/>
  <c r="C143" i="8"/>
  <c r="G22" i="34"/>
  <c r="M27" i="37"/>
  <c r="G244" i="9"/>
  <c r="F93" i="19"/>
  <c r="D472" i="19"/>
  <c r="G452" i="19" s="1"/>
  <c r="C587" i="19"/>
  <c r="F574" i="19" s="1"/>
  <c r="D16" i="36"/>
  <c r="D121" i="8"/>
  <c r="D147" i="8" s="1"/>
  <c r="J52" i="36"/>
  <c r="C29" i="19"/>
  <c r="F35" i="19" s="1"/>
  <c r="C238" i="19"/>
  <c r="F232" i="19" s="1"/>
  <c r="D618" i="19"/>
  <c r="G617" i="19" s="1"/>
  <c r="L66" i="34"/>
  <c r="I16" i="35"/>
  <c r="C44" i="35"/>
  <c r="D44" i="35"/>
  <c r="E44" i="35"/>
  <c r="G44" i="35"/>
  <c r="H44" i="35"/>
  <c r="I44" i="35"/>
  <c r="J44" i="35"/>
  <c r="K44" i="35"/>
  <c r="M17" i="36"/>
  <c r="L58" i="36"/>
  <c r="K14" i="37"/>
  <c r="L14" i="37"/>
  <c r="E14" i="37"/>
  <c r="K29" i="37"/>
  <c r="L29" i="37"/>
  <c r="D29" i="37"/>
  <c r="C452" i="9"/>
  <c r="F439" i="9" s="1"/>
  <c r="D452" i="9"/>
  <c r="G447" i="9" s="1"/>
  <c r="D618" i="9"/>
  <c r="C57" i="36"/>
  <c r="N15" i="34"/>
  <c r="H37" i="34" s="1"/>
  <c r="P61" i="34"/>
  <c r="G83" i="34" s="1"/>
  <c r="P59" i="34"/>
  <c r="G81" i="34" s="1"/>
  <c r="F72" i="9"/>
  <c r="D365" i="9"/>
  <c r="G362" i="9" s="1"/>
  <c r="K50" i="36"/>
  <c r="F29" i="37"/>
  <c r="C602" i="19"/>
  <c r="F589" i="19" s="1"/>
  <c r="D129" i="8"/>
  <c r="D155" i="8" s="1"/>
  <c r="M35" i="36"/>
  <c r="F57" i="36"/>
  <c r="G29" i="37"/>
  <c r="C273" i="19"/>
  <c r="F271" i="19" s="1"/>
  <c r="M23" i="37"/>
  <c r="C544" i="9"/>
  <c r="F539" i="9" s="1"/>
  <c r="D544" i="9"/>
  <c r="G540" i="9" s="1"/>
  <c r="D585" i="9"/>
  <c r="G579" i="9" s="1"/>
  <c r="D601" i="9"/>
  <c r="G600" i="9" s="1"/>
  <c r="D18" i="19"/>
  <c r="C385" i="19"/>
  <c r="F382" i="19" s="1"/>
  <c r="D392" i="19"/>
  <c r="G389" i="19" s="1"/>
  <c r="C472" i="19"/>
  <c r="F467" i="19" s="1"/>
  <c r="C507" i="19"/>
  <c r="F502" i="19" s="1"/>
  <c r="D72" i="9"/>
  <c r="C72" i="9"/>
  <c r="C585" i="9"/>
  <c r="F584" i="9" s="1"/>
  <c r="C93" i="19"/>
  <c r="G221" i="9"/>
  <c r="C326" i="19"/>
  <c r="F309" i="19" s="1"/>
  <c r="C22" i="35"/>
  <c r="I15" i="35"/>
  <c r="H22" i="35"/>
  <c r="F44" i="35"/>
  <c r="M32" i="36"/>
  <c r="C31" i="36"/>
  <c r="C40" i="36" s="1"/>
  <c r="K59" i="36"/>
  <c r="M39" i="36"/>
  <c r="D58" i="36"/>
  <c r="M38" i="36"/>
  <c r="E36" i="36"/>
  <c r="E40" i="36" s="1"/>
  <c r="M37" i="36"/>
  <c r="E57" i="36"/>
  <c r="F55" i="36"/>
  <c r="F31" i="36"/>
  <c r="G31" i="36"/>
  <c r="G40" i="36" s="1"/>
  <c r="M34" i="36"/>
  <c r="H53" i="36"/>
  <c r="H31" i="36"/>
  <c r="M33" i="36"/>
  <c r="I31" i="36"/>
  <c r="I52" i="36"/>
  <c r="J50" i="36"/>
  <c r="M30" i="36"/>
  <c r="K49" i="36"/>
  <c r="M29" i="36"/>
  <c r="C14" i="37"/>
  <c r="M9" i="37"/>
  <c r="I14" i="37"/>
  <c r="M13" i="37"/>
  <c r="M12" i="37"/>
  <c r="J14" i="37"/>
  <c r="D14" i="37"/>
  <c r="M10" i="37"/>
  <c r="G22" i="35"/>
  <c r="I17" i="35"/>
  <c r="G52" i="36"/>
  <c r="G11" i="36"/>
  <c r="M12" i="36"/>
  <c r="E22" i="34"/>
  <c r="P62" i="34"/>
  <c r="H84" i="34" s="1"/>
  <c r="M19" i="36"/>
  <c r="I59" i="36"/>
  <c r="M14" i="36"/>
  <c r="E11" i="36"/>
  <c r="E54" i="36"/>
  <c r="G54" i="36"/>
  <c r="C366" i="19"/>
  <c r="F353" i="19" s="1"/>
  <c r="F22" i="35"/>
  <c r="I14" i="35"/>
  <c r="L11" i="36"/>
  <c r="L55" i="36"/>
  <c r="M10" i="36"/>
  <c r="H50" i="36"/>
  <c r="F466" i="9"/>
  <c r="F471" i="9"/>
  <c r="F246" i="19"/>
  <c r="F248" i="19"/>
  <c r="F249" i="19"/>
  <c r="F244" i="19"/>
  <c r="M9" i="36"/>
  <c r="C97" i="19"/>
  <c r="D36" i="36"/>
  <c r="D22" i="35"/>
  <c r="I11" i="35"/>
  <c r="M15" i="36"/>
  <c r="C55" i="36"/>
  <c r="F53" i="36"/>
  <c r="M13" i="36"/>
  <c r="F11" i="36"/>
  <c r="C567" i="9"/>
  <c r="F556" i="9" s="1"/>
  <c r="D567" i="9"/>
  <c r="G552" i="9" s="1"/>
  <c r="F65" i="19"/>
  <c r="D238" i="19"/>
  <c r="G214" i="19" s="1"/>
  <c r="C349" i="19"/>
  <c r="F337" i="19" s="1"/>
  <c r="D635" i="19"/>
  <c r="G226" i="9"/>
  <c r="G224" i="9"/>
  <c r="G220" i="9"/>
  <c r="G228" i="9"/>
  <c r="E22" i="35"/>
  <c r="I19" i="35"/>
  <c r="D602" i="19"/>
  <c r="G591" i="19" s="1"/>
  <c r="K16" i="36"/>
  <c r="K56" i="36" s="1"/>
  <c r="C328" i="9"/>
  <c r="F313" i="9" s="1"/>
  <c r="D76" i="9"/>
  <c r="C145" i="8"/>
  <c r="D119" i="8"/>
  <c r="D145" i="8" s="1"/>
  <c r="M18" i="36"/>
  <c r="K57" i="36"/>
  <c r="C65" i="19"/>
  <c r="C289" i="19"/>
  <c r="G468" i="9"/>
  <c r="M26" i="37"/>
  <c r="D151" i="9"/>
  <c r="G501" i="19"/>
  <c r="F232" i="9"/>
  <c r="N150" i="37"/>
  <c r="C11" i="36"/>
  <c r="C20" i="36" s="1"/>
  <c r="C214" i="9"/>
  <c r="F202" i="9" s="1"/>
  <c r="G502" i="19"/>
  <c r="G463" i="9"/>
  <c r="F220" i="9"/>
  <c r="F172" i="19"/>
  <c r="I36" i="36"/>
  <c r="I56" i="36" s="1"/>
  <c r="D214" i="9"/>
  <c r="G204" i="9" s="1"/>
  <c r="C305" i="9"/>
  <c r="F300" i="9" s="1"/>
  <c r="C372" i="9"/>
  <c r="F368" i="9" s="1"/>
  <c r="G506" i="19"/>
  <c r="G459" i="9"/>
  <c r="F214" i="8"/>
  <c r="F194" i="8"/>
  <c r="F201" i="8"/>
  <c r="F203" i="8"/>
  <c r="F209" i="8"/>
  <c r="F200" i="8"/>
  <c r="F215" i="8"/>
  <c r="F202" i="8"/>
  <c r="F20" i="32"/>
  <c r="F179" i="8"/>
  <c r="D166" i="8"/>
  <c r="D167" i="8" s="1"/>
  <c r="C167" i="8"/>
  <c r="G471" i="19"/>
  <c r="G480" i="19"/>
  <c r="F484" i="19"/>
  <c r="F483" i="19"/>
  <c r="F480" i="19"/>
  <c r="F477" i="19"/>
  <c r="C149" i="8"/>
  <c r="D123" i="8"/>
  <c r="D149" i="8" s="1"/>
  <c r="D44" i="9"/>
  <c r="G453" i="19"/>
  <c r="G464" i="19"/>
  <c r="G245" i="19"/>
  <c r="G246" i="19"/>
  <c r="G243" i="19"/>
  <c r="G247" i="19"/>
  <c r="G71" i="8"/>
  <c r="G78" i="8"/>
  <c r="G76" i="8"/>
  <c r="G72" i="8"/>
  <c r="G457" i="9"/>
  <c r="F199" i="8"/>
  <c r="F193" i="8"/>
  <c r="F461" i="9"/>
  <c r="F460" i="9"/>
  <c r="G470" i="19"/>
  <c r="G459" i="19"/>
  <c r="G450" i="19"/>
  <c r="F479" i="19"/>
  <c r="F250" i="19"/>
  <c r="F247" i="19"/>
  <c r="F28" i="9"/>
  <c r="G463" i="19"/>
  <c r="G461" i="19"/>
  <c r="G460" i="9"/>
  <c r="G464" i="9"/>
  <c r="G75" i="8"/>
  <c r="F224" i="9"/>
  <c r="F231" i="9"/>
  <c r="F221" i="9"/>
  <c r="F226" i="9"/>
  <c r="F222" i="9"/>
  <c r="G248" i="19"/>
  <c r="G468" i="19"/>
  <c r="C154" i="8"/>
  <c r="D128" i="8"/>
  <c r="D154" i="8" s="1"/>
  <c r="G70" i="8"/>
  <c r="F390" i="19"/>
  <c r="C146" i="8"/>
  <c r="D120" i="8"/>
  <c r="D146" i="8" s="1"/>
  <c r="F197" i="8"/>
  <c r="F211" i="8"/>
  <c r="F195" i="8"/>
  <c r="F198" i="8"/>
  <c r="F205" i="8"/>
  <c r="F196" i="8"/>
  <c r="F212" i="8"/>
  <c r="C218" i="8"/>
  <c r="C220" i="8" s="1"/>
  <c r="F210" i="8"/>
  <c r="F204" i="8"/>
  <c r="G462" i="9"/>
  <c r="G458" i="9"/>
  <c r="G461" i="9"/>
  <c r="G469" i="9"/>
  <c r="G466" i="9"/>
  <c r="G86" i="8"/>
  <c r="F206" i="8"/>
  <c r="G232" i="9"/>
  <c r="G219" i="9"/>
  <c r="G231" i="9"/>
  <c r="G229" i="9"/>
  <c r="F380" i="19"/>
  <c r="F378" i="19"/>
  <c r="G477" i="19"/>
  <c r="G483" i="19"/>
  <c r="G478" i="19"/>
  <c r="G482" i="19"/>
  <c r="C100" i="8"/>
  <c r="F105" i="8" s="1"/>
  <c r="F44" i="9"/>
  <c r="C44" i="9"/>
  <c r="C76" i="9"/>
  <c r="F151" i="9"/>
  <c r="G505" i="19"/>
  <c r="F76" i="9"/>
  <c r="D97" i="19"/>
  <c r="G481" i="9"/>
  <c r="F462" i="19"/>
  <c r="D326" i="19"/>
  <c r="G310" i="19" s="1"/>
  <c r="C81" i="34"/>
  <c r="F49" i="19"/>
  <c r="D65" i="19"/>
  <c r="F97" i="19"/>
  <c r="D172" i="19"/>
  <c r="D349" i="19"/>
  <c r="G344" i="19" s="1"/>
  <c r="D366" i="19"/>
  <c r="G362" i="19" s="1"/>
  <c r="D385" i="19"/>
  <c r="G378" i="19" s="1"/>
  <c r="D403" i="19"/>
  <c r="C564" i="19"/>
  <c r="F560" i="19" s="1"/>
  <c r="D587" i="19"/>
  <c r="G584" i="19" s="1"/>
  <c r="E81" i="34"/>
  <c r="J16" i="36"/>
  <c r="L36" i="36"/>
  <c r="D81" i="34"/>
  <c r="F81" i="34"/>
  <c r="M18" i="33"/>
  <c r="H19" i="33" s="1"/>
  <c r="N20" i="34"/>
  <c r="I42" i="34" s="1"/>
  <c r="N18" i="34"/>
  <c r="G40" i="34" s="1"/>
  <c r="N13" i="34"/>
  <c r="E35" i="34" s="1"/>
  <c r="N12" i="34"/>
  <c r="F34" i="34" s="1"/>
  <c r="I22" i="34"/>
  <c r="L22" i="34"/>
  <c r="P57" i="34"/>
  <c r="E79" i="34" s="1"/>
  <c r="P58" i="34"/>
  <c r="F80" i="34" s="1"/>
  <c r="P60" i="34"/>
  <c r="C82" i="34" s="1"/>
  <c r="C249" i="9"/>
  <c r="F242" i="9" s="1"/>
  <c r="C265" i="9"/>
  <c r="C346" i="9"/>
  <c r="F338" i="9" s="1"/>
  <c r="C365" i="9"/>
  <c r="F358" i="9" s="1"/>
  <c r="D372" i="9"/>
  <c r="D383" i="9"/>
  <c r="C487" i="9"/>
  <c r="I11" i="36"/>
  <c r="K11" i="36"/>
  <c r="D11" i="36"/>
  <c r="D31" i="36"/>
  <c r="J81" i="34"/>
  <c r="C140" i="8"/>
  <c r="D114" i="8"/>
  <c r="D140" i="8" s="1"/>
  <c r="G482" i="9"/>
  <c r="F468" i="9"/>
  <c r="G488" i="9"/>
  <c r="G483" i="9"/>
  <c r="D305" i="9"/>
  <c r="D328" i="9"/>
  <c r="D346" i="9"/>
  <c r="G500" i="19"/>
  <c r="G484" i="9"/>
  <c r="F458" i="9"/>
  <c r="G485" i="9"/>
  <c r="G435" i="9"/>
  <c r="G233" i="9"/>
  <c r="G74" i="8"/>
  <c r="F433" i="9"/>
  <c r="G223" i="9"/>
  <c r="G82" i="8"/>
  <c r="C130" i="8"/>
  <c r="F470" i="9"/>
  <c r="G455" i="19"/>
  <c r="G460" i="19"/>
  <c r="G469" i="19"/>
  <c r="G451" i="19"/>
  <c r="G456" i="19"/>
  <c r="G465" i="19"/>
  <c r="G457" i="19"/>
  <c r="G449" i="19"/>
  <c r="G458" i="19"/>
  <c r="G467" i="19"/>
  <c r="C153" i="8"/>
  <c r="C152" i="8"/>
  <c r="C148" i="8"/>
  <c r="C141" i="8"/>
  <c r="D115" i="8"/>
  <c r="D141" i="8" s="1"/>
  <c r="G504" i="19"/>
  <c r="G489" i="9"/>
  <c r="F462" i="9"/>
  <c r="G439" i="9"/>
  <c r="G79" i="8"/>
  <c r="F437" i="9"/>
  <c r="F457" i="9"/>
  <c r="C151" i="8"/>
  <c r="D125" i="8"/>
  <c r="D151" i="8" s="1"/>
  <c r="G491" i="9"/>
  <c r="F464" i="9"/>
  <c r="G441" i="9"/>
  <c r="G222" i="9"/>
  <c r="G81" i="8"/>
  <c r="F463" i="9"/>
  <c r="G73" i="8"/>
  <c r="G80" i="8"/>
  <c r="F381" i="19"/>
  <c r="G364" i="9"/>
  <c r="G462" i="19"/>
  <c r="G454" i="19"/>
  <c r="C142" i="8"/>
  <c r="C150" i="8"/>
  <c r="G493" i="9"/>
  <c r="F467" i="9"/>
  <c r="G443" i="9"/>
  <c r="G479" i="9"/>
  <c r="F459" i="9"/>
  <c r="G444" i="9"/>
  <c r="D113" i="8"/>
  <c r="D139" i="8" s="1"/>
  <c r="C139" i="8"/>
  <c r="G490" i="9"/>
  <c r="F22" i="9"/>
  <c r="F469" i="9"/>
  <c r="G429" i="9"/>
  <c r="G87" i="8"/>
  <c r="F383" i="19"/>
  <c r="F379" i="19"/>
  <c r="F478" i="19"/>
  <c r="F460" i="19"/>
  <c r="F464" i="19"/>
  <c r="F468" i="19"/>
  <c r="C151" i="9"/>
  <c r="F461" i="19"/>
  <c r="F482" i="19"/>
  <c r="F481" i="19"/>
  <c r="M11" i="33"/>
  <c r="E12" i="33" s="1"/>
  <c r="J83" i="34"/>
  <c r="C22" i="34"/>
  <c r="N17" i="34"/>
  <c r="I39" i="34" s="1"/>
  <c r="N14" i="34"/>
  <c r="I36" i="34" s="1"/>
  <c r="C66" i="34"/>
  <c r="P55" i="34"/>
  <c r="H77" i="34" s="1"/>
  <c r="P63" i="34"/>
  <c r="H85" i="34" s="1"/>
  <c r="I66" i="34"/>
  <c r="K66" i="34"/>
  <c r="H66" i="34"/>
  <c r="N16" i="34"/>
  <c r="I38" i="34" s="1"/>
  <c r="D66" i="34"/>
  <c r="N19" i="34"/>
  <c r="L41" i="34" s="1"/>
  <c r="F66" i="34"/>
  <c r="N109" i="37"/>
  <c r="G66" i="34"/>
  <c r="C172" i="19"/>
  <c r="N94" i="37"/>
  <c r="P64" i="34"/>
  <c r="K86" i="34" s="1"/>
  <c r="P56" i="34"/>
  <c r="J66" i="34"/>
  <c r="N11" i="34"/>
  <c r="L33" i="34" s="1"/>
  <c r="C77" i="8"/>
  <c r="G273" i="19" l="1"/>
  <c r="D83" i="34"/>
  <c r="G391" i="19"/>
  <c r="D27" i="33"/>
  <c r="I81" i="34"/>
  <c r="H83" i="34"/>
  <c r="J37" i="34"/>
  <c r="L83" i="34"/>
  <c r="E27" i="33"/>
  <c r="F83" i="34"/>
  <c r="E83" i="34"/>
  <c r="C27" i="33"/>
  <c r="K83" i="34"/>
  <c r="L81" i="34"/>
  <c r="F40" i="36"/>
  <c r="I83" i="34"/>
  <c r="F27" i="33"/>
  <c r="C83" i="34"/>
  <c r="F456" i="19"/>
  <c r="F389" i="19"/>
  <c r="F582" i="19"/>
  <c r="F384" i="19"/>
  <c r="G466" i="19"/>
  <c r="G472" i="19" s="1"/>
  <c r="G448" i="19"/>
  <c r="G451" i="9"/>
  <c r="K81" i="34"/>
  <c r="F388" i="19"/>
  <c r="F584" i="19"/>
  <c r="F575" i="19"/>
  <c r="F572" i="19"/>
  <c r="G100" i="8"/>
  <c r="E82" i="34"/>
  <c r="G360" i="9"/>
  <c r="H81" i="34"/>
  <c r="G390" i="19"/>
  <c r="G236" i="19"/>
  <c r="G232" i="19"/>
  <c r="C51" i="36"/>
  <c r="C60" i="36" s="1"/>
  <c r="F469" i="19"/>
  <c r="F267" i="19"/>
  <c r="K82" i="34"/>
  <c r="F369" i="9"/>
  <c r="F466" i="19"/>
  <c r="F370" i="9"/>
  <c r="L82" i="34"/>
  <c r="G223" i="19"/>
  <c r="M29" i="37"/>
  <c r="E56" i="36"/>
  <c r="M58" i="36"/>
  <c r="J51" i="36"/>
  <c r="M49" i="36"/>
  <c r="E84" i="34"/>
  <c r="G84" i="34"/>
  <c r="F84" i="34"/>
  <c r="J42" i="34"/>
  <c r="D42" i="34"/>
  <c r="E42" i="34"/>
  <c r="C42" i="34"/>
  <c r="E37" i="34"/>
  <c r="C37" i="34"/>
  <c r="G37" i="34"/>
  <c r="L37" i="34"/>
  <c r="K37" i="34"/>
  <c r="D37" i="34"/>
  <c r="F37" i="34"/>
  <c r="J35" i="34"/>
  <c r="G35" i="34"/>
  <c r="F35" i="34"/>
  <c r="I34" i="34"/>
  <c r="G34" i="34"/>
  <c r="H34" i="34"/>
  <c r="C34" i="34"/>
  <c r="L34" i="34"/>
  <c r="K34" i="34"/>
  <c r="F19" i="33"/>
  <c r="J40" i="34"/>
  <c r="L35" i="34"/>
  <c r="H35" i="34"/>
  <c r="C35" i="34"/>
  <c r="M54" i="36"/>
  <c r="F451" i="19"/>
  <c r="I35" i="34"/>
  <c r="K40" i="34"/>
  <c r="G561" i="9"/>
  <c r="M55" i="36"/>
  <c r="F455" i="19"/>
  <c r="G428" i="9"/>
  <c r="G446" i="9"/>
  <c r="H27" i="33"/>
  <c r="F13" i="32"/>
  <c r="F8" i="32" s="1"/>
  <c r="K35" i="34"/>
  <c r="D35" i="34"/>
  <c r="G77" i="8"/>
  <c r="F448" i="19"/>
  <c r="D84" i="34"/>
  <c r="G249" i="9"/>
  <c r="G616" i="19"/>
  <c r="G614" i="19"/>
  <c r="G615" i="19"/>
  <c r="G589" i="19"/>
  <c r="F598" i="19"/>
  <c r="F591" i="19"/>
  <c r="F601" i="19"/>
  <c r="F581" i="19"/>
  <c r="F585" i="19"/>
  <c r="G585" i="19"/>
  <c r="G546" i="19"/>
  <c r="G557" i="19"/>
  <c r="G561" i="19"/>
  <c r="G552" i="19"/>
  <c r="G553" i="19"/>
  <c r="G563" i="19"/>
  <c r="G550" i="19"/>
  <c r="G559" i="19"/>
  <c r="G558" i="19"/>
  <c r="G555" i="19"/>
  <c r="G549" i="19"/>
  <c r="G551" i="19"/>
  <c r="F563" i="19"/>
  <c r="F562" i="19"/>
  <c r="F555" i="19"/>
  <c r="F506" i="19"/>
  <c r="F452" i="19"/>
  <c r="C445" i="19"/>
  <c r="F470" i="19"/>
  <c r="F463" i="19"/>
  <c r="F449" i="19"/>
  <c r="F471" i="19"/>
  <c r="F459" i="19"/>
  <c r="F454" i="19"/>
  <c r="F457" i="19"/>
  <c r="F453" i="19"/>
  <c r="F358" i="19"/>
  <c r="F361" i="19"/>
  <c r="F365" i="19"/>
  <c r="G345" i="19"/>
  <c r="G343" i="19"/>
  <c r="G342" i="19"/>
  <c r="G338" i="19"/>
  <c r="F323" i="19"/>
  <c r="F319" i="19"/>
  <c r="G321" i="19"/>
  <c r="F310" i="19"/>
  <c r="F324" i="19"/>
  <c r="F321" i="19"/>
  <c r="F313" i="19"/>
  <c r="G227" i="19"/>
  <c r="F223" i="19"/>
  <c r="F228" i="19"/>
  <c r="G598" i="9"/>
  <c r="G597" i="9"/>
  <c r="G599" i="9"/>
  <c r="F600" i="9"/>
  <c r="F573" i="9"/>
  <c r="F581" i="9"/>
  <c r="F575" i="9"/>
  <c r="F583" i="9"/>
  <c r="F579" i="9"/>
  <c r="F591" i="9"/>
  <c r="F578" i="9"/>
  <c r="F572" i="9"/>
  <c r="F577" i="9"/>
  <c r="F582" i="9"/>
  <c r="F574" i="9"/>
  <c r="F566" i="9"/>
  <c r="F554" i="9"/>
  <c r="F551" i="9"/>
  <c r="F555" i="9"/>
  <c r="F549" i="9"/>
  <c r="F563" i="9"/>
  <c r="F557" i="9"/>
  <c r="F559" i="9"/>
  <c r="F552" i="9"/>
  <c r="F564" i="9"/>
  <c r="F553" i="9"/>
  <c r="F550" i="9"/>
  <c r="F540" i="9"/>
  <c r="F537" i="9"/>
  <c r="G538" i="9"/>
  <c r="F542" i="9"/>
  <c r="G529" i="9"/>
  <c r="G539" i="9"/>
  <c r="G526" i="9"/>
  <c r="F528" i="9"/>
  <c r="F533" i="9"/>
  <c r="F526" i="9"/>
  <c r="F543" i="9"/>
  <c r="F450" i="9"/>
  <c r="G445" i="9"/>
  <c r="G432" i="9"/>
  <c r="G448" i="9"/>
  <c r="G437" i="9"/>
  <c r="G431" i="9"/>
  <c r="F447" i="9"/>
  <c r="G433" i="9"/>
  <c r="G440" i="9"/>
  <c r="G434" i="9"/>
  <c r="G430" i="9"/>
  <c r="G449" i="9"/>
  <c r="G438" i="9"/>
  <c r="G442" i="9"/>
  <c r="F333" i="9"/>
  <c r="F321" i="9"/>
  <c r="F317" i="9"/>
  <c r="F315" i="9"/>
  <c r="F250" i="9"/>
  <c r="G199" i="9"/>
  <c r="G200" i="9"/>
  <c r="G211" i="9"/>
  <c r="G205" i="9"/>
  <c r="G190" i="9"/>
  <c r="G193" i="9"/>
  <c r="G192" i="9"/>
  <c r="F16" i="19"/>
  <c r="F24" i="9"/>
  <c r="F23" i="9"/>
  <c r="F17" i="9"/>
  <c r="F20" i="9"/>
  <c r="F21" i="9"/>
  <c r="F13" i="9"/>
  <c r="F25" i="9"/>
  <c r="F12" i="9"/>
  <c r="F16" i="9"/>
  <c r="F18" i="9"/>
  <c r="F17" i="19"/>
  <c r="F101" i="8"/>
  <c r="F98" i="8"/>
  <c r="F254" i="9"/>
  <c r="F323" i="9"/>
  <c r="F222" i="19"/>
  <c r="F203" i="9"/>
  <c r="F224" i="19"/>
  <c r="M53" i="36"/>
  <c r="G560" i="19"/>
  <c r="G586" i="19"/>
  <c r="F320" i="9"/>
  <c r="F244" i="9"/>
  <c r="F217" i="19"/>
  <c r="F311" i="9"/>
  <c r="F215" i="19"/>
  <c r="G562" i="19"/>
  <c r="F318" i="9"/>
  <c r="F362" i="9"/>
  <c r="F246" i="9"/>
  <c r="F237" i="19"/>
  <c r="F326" i="9"/>
  <c r="F226" i="19"/>
  <c r="G554" i="19"/>
  <c r="F220" i="19"/>
  <c r="G575" i="9"/>
  <c r="F219" i="19"/>
  <c r="G577" i="9"/>
  <c r="M57" i="36"/>
  <c r="F322" i="9"/>
  <c r="F324" i="9"/>
  <c r="F335" i="9"/>
  <c r="F314" i="9"/>
  <c r="G383" i="19"/>
  <c r="F230" i="19"/>
  <c r="G359" i="9"/>
  <c r="G576" i="9"/>
  <c r="F597" i="9"/>
  <c r="F319" i="9"/>
  <c r="F312" i="9"/>
  <c r="F316" i="9"/>
  <c r="F243" i="9"/>
  <c r="G583" i="9"/>
  <c r="F310" i="9"/>
  <c r="F327" i="9"/>
  <c r="H40" i="34"/>
  <c r="E40" i="34"/>
  <c r="I37" i="34"/>
  <c r="G548" i="19"/>
  <c r="G547" i="19"/>
  <c r="F325" i="9"/>
  <c r="F343" i="9"/>
  <c r="G331" i="19"/>
  <c r="F247" i="9"/>
  <c r="F371" i="9"/>
  <c r="I84" i="34"/>
  <c r="F438" i="9"/>
  <c r="G388" i="19"/>
  <c r="G554" i="9"/>
  <c r="F444" i="9"/>
  <c r="F562" i="9"/>
  <c r="F446" i="9"/>
  <c r="G358" i="9"/>
  <c r="F442" i="9"/>
  <c r="F565" i="9"/>
  <c r="F449" i="9"/>
  <c r="F248" i="9"/>
  <c r="F241" i="9"/>
  <c r="G559" i="9"/>
  <c r="F19" i="9"/>
  <c r="F266" i="19"/>
  <c r="F598" i="9"/>
  <c r="F445" i="9"/>
  <c r="F15" i="19"/>
  <c r="F270" i="19"/>
  <c r="F443" i="9"/>
  <c r="F428" i="9"/>
  <c r="F436" i="9"/>
  <c r="F430" i="9"/>
  <c r="F251" i="9"/>
  <c r="F252" i="9"/>
  <c r="F331" i="19"/>
  <c r="F451" i="9"/>
  <c r="F26" i="9"/>
  <c r="F272" i="19"/>
  <c r="D56" i="36"/>
  <c r="G363" i="9"/>
  <c r="F432" i="9"/>
  <c r="F269" i="19"/>
  <c r="M14" i="37"/>
  <c r="F434" i="9"/>
  <c r="F440" i="9"/>
  <c r="F268" i="19"/>
  <c r="F435" i="9"/>
  <c r="F429" i="9"/>
  <c r="J82" i="34"/>
  <c r="C40" i="34"/>
  <c r="F448" i="9"/>
  <c r="C425" i="9"/>
  <c r="F431" i="9"/>
  <c r="G314" i="19"/>
  <c r="F255" i="9"/>
  <c r="F265" i="19"/>
  <c r="F392" i="19"/>
  <c r="F441" i="9"/>
  <c r="G361" i="9"/>
  <c r="G528" i="9"/>
  <c r="G537" i="9"/>
  <c r="G530" i="9"/>
  <c r="G534" i="9"/>
  <c r="F597" i="19"/>
  <c r="L84" i="34"/>
  <c r="F291" i="9"/>
  <c r="F30" i="19"/>
  <c r="F595" i="19"/>
  <c r="F33" i="19"/>
  <c r="G210" i="9"/>
  <c r="G233" i="19"/>
  <c r="G224" i="19"/>
  <c r="G215" i="19"/>
  <c r="F529" i="9"/>
  <c r="F364" i="19"/>
  <c r="F535" i="9"/>
  <c r="F253" i="9"/>
  <c r="F97" i="8"/>
  <c r="F104" i="8"/>
  <c r="D40" i="36"/>
  <c r="G584" i="9"/>
  <c r="F212" i="9"/>
  <c r="F200" i="9"/>
  <c r="F234" i="19"/>
  <c r="F235" i="19"/>
  <c r="F590" i="19"/>
  <c r="F579" i="19"/>
  <c r="F578" i="19"/>
  <c r="G541" i="9"/>
  <c r="F500" i="19"/>
  <c r="F599" i="19"/>
  <c r="G582" i="9"/>
  <c r="F216" i="19"/>
  <c r="F28" i="19"/>
  <c r="F450" i="19"/>
  <c r="F465" i="19"/>
  <c r="F458" i="19"/>
  <c r="G450" i="9"/>
  <c r="G436" i="9"/>
  <c r="F79" i="34"/>
  <c r="F32" i="19"/>
  <c r="G219" i="19"/>
  <c r="G573" i="9"/>
  <c r="F317" i="19"/>
  <c r="F359" i="19"/>
  <c r="F325" i="19"/>
  <c r="F355" i="19"/>
  <c r="F532" i="9"/>
  <c r="F102" i="8"/>
  <c r="F99" i="8"/>
  <c r="F600" i="19"/>
  <c r="G581" i="9"/>
  <c r="F233" i="19"/>
  <c r="F227" i="19"/>
  <c r="G222" i="19"/>
  <c r="F527" i="9"/>
  <c r="F586" i="19"/>
  <c r="F573" i="19"/>
  <c r="G532" i="9"/>
  <c r="F505" i="19"/>
  <c r="F593" i="19"/>
  <c r="G572" i="9"/>
  <c r="F225" i="19"/>
  <c r="F36" i="19"/>
  <c r="F304" i="9"/>
  <c r="G195" i="9"/>
  <c r="G237" i="19"/>
  <c r="G202" i="9"/>
  <c r="G194" i="9"/>
  <c r="G229" i="19"/>
  <c r="G220" i="19"/>
  <c r="F38" i="19"/>
  <c r="L12" i="33"/>
  <c r="K84" i="34"/>
  <c r="F314" i="19"/>
  <c r="G201" i="9"/>
  <c r="F592" i="19"/>
  <c r="G203" i="9"/>
  <c r="G225" i="19"/>
  <c r="G216" i="19"/>
  <c r="F594" i="19"/>
  <c r="F26" i="19"/>
  <c r="F360" i="19"/>
  <c r="F536" i="9"/>
  <c r="F93" i="8"/>
  <c r="F103" i="8"/>
  <c r="G580" i="9"/>
  <c r="G207" i="9"/>
  <c r="F218" i="19"/>
  <c r="G574" i="9"/>
  <c r="F221" i="19"/>
  <c r="F541" i="9"/>
  <c r="F531" i="9"/>
  <c r="F570" i="19"/>
  <c r="F577" i="19"/>
  <c r="G536" i="9"/>
  <c r="F501" i="19"/>
  <c r="G591" i="9"/>
  <c r="F236" i="19"/>
  <c r="F31" i="19"/>
  <c r="F95" i="8"/>
  <c r="F27" i="19"/>
  <c r="G543" i="9"/>
  <c r="F34" i="19"/>
  <c r="J84" i="34"/>
  <c r="F596" i="19"/>
  <c r="C84" i="34"/>
  <c r="M36" i="36"/>
  <c r="F316" i="19"/>
  <c r="F322" i="19"/>
  <c r="G191" i="9"/>
  <c r="G212" i="9"/>
  <c r="G221" i="19"/>
  <c r="G235" i="19"/>
  <c r="G531" i="9"/>
  <c r="F357" i="19"/>
  <c r="F534" i="9"/>
  <c r="F94" i="8"/>
  <c r="F96" i="8"/>
  <c r="F363" i="19"/>
  <c r="G213" i="9"/>
  <c r="F308" i="19"/>
  <c r="F229" i="19"/>
  <c r="C211" i="19"/>
  <c r="F214" i="19"/>
  <c r="F571" i="19"/>
  <c r="F583" i="19"/>
  <c r="G533" i="9"/>
  <c r="G578" i="9"/>
  <c r="F231" i="19"/>
  <c r="G542" i="9"/>
  <c r="G228" i="19"/>
  <c r="G230" i="19"/>
  <c r="F503" i="19"/>
  <c r="F504" i="19"/>
  <c r="F499" i="19"/>
  <c r="F315" i="19"/>
  <c r="F530" i="9"/>
  <c r="G198" i="9"/>
  <c r="G196" i="9"/>
  <c r="G217" i="19"/>
  <c r="G231" i="19"/>
  <c r="G527" i="9"/>
  <c r="G206" i="9"/>
  <c r="F538" i="9"/>
  <c r="F580" i="19"/>
  <c r="G535" i="9"/>
  <c r="I22" i="35"/>
  <c r="F37" i="19"/>
  <c r="F580" i="9"/>
  <c r="F576" i="9"/>
  <c r="F569" i="19"/>
  <c r="F576" i="19"/>
  <c r="F190" i="9"/>
  <c r="F193" i="9"/>
  <c r="F227" i="9"/>
  <c r="G595" i="19"/>
  <c r="F335" i="19"/>
  <c r="F344" i="19"/>
  <c r="F336" i="19"/>
  <c r="F345" i="19"/>
  <c r="F339" i="19"/>
  <c r="F348" i="19"/>
  <c r="F338" i="19"/>
  <c r="F347" i="19"/>
  <c r="F346" i="19"/>
  <c r="F332" i="19"/>
  <c r="F341" i="19"/>
  <c r="F333" i="19"/>
  <c r="F342" i="19"/>
  <c r="F367" i="19"/>
  <c r="F343" i="19"/>
  <c r="F340" i="19"/>
  <c r="F334" i="19"/>
  <c r="F211" i="9"/>
  <c r="F201" i="9"/>
  <c r="F195" i="9"/>
  <c r="F196" i="9"/>
  <c r="F192" i="9"/>
  <c r="L19" i="33"/>
  <c r="F292" i="9"/>
  <c r="G382" i="19"/>
  <c r="G324" i="19"/>
  <c r="F294" i="9"/>
  <c r="M31" i="36"/>
  <c r="G485" i="19"/>
  <c r="F209" i="9"/>
  <c r="G592" i="19"/>
  <c r="F11" i="32"/>
  <c r="G234" i="19"/>
  <c r="G218" i="19"/>
  <c r="G226" i="19"/>
  <c r="M59" i="36"/>
  <c r="G312" i="19"/>
  <c r="F299" i="9"/>
  <c r="G317" i="19"/>
  <c r="C187" i="9"/>
  <c r="G359" i="19"/>
  <c r="G320" i="19"/>
  <c r="F296" i="9"/>
  <c r="F208" i="9"/>
  <c r="F204" i="9"/>
  <c r="G594" i="19"/>
  <c r="F356" i="19"/>
  <c r="F362" i="19"/>
  <c r="F354" i="19"/>
  <c r="F311" i="19"/>
  <c r="F318" i="19"/>
  <c r="F320" i="19"/>
  <c r="F312" i="19"/>
  <c r="D19" i="33"/>
  <c r="F303" i="9"/>
  <c r="I80" i="34"/>
  <c r="J19" i="33"/>
  <c r="G311" i="19"/>
  <c r="F297" i="9"/>
  <c r="F197" i="9"/>
  <c r="G549" i="9"/>
  <c r="G562" i="9"/>
  <c r="G564" i="9"/>
  <c r="G566" i="9"/>
  <c r="G553" i="9"/>
  <c r="G557" i="9"/>
  <c r="G563" i="9"/>
  <c r="G550" i="9"/>
  <c r="G560" i="9"/>
  <c r="G555" i="9"/>
  <c r="G556" i="9"/>
  <c r="G565" i="9"/>
  <c r="G558" i="9"/>
  <c r="F20" i="36"/>
  <c r="F51" i="36"/>
  <c r="F60" i="36" s="1"/>
  <c r="I40" i="36"/>
  <c r="E19" i="33"/>
  <c r="G590" i="19"/>
  <c r="K80" i="34"/>
  <c r="J34" i="34"/>
  <c r="K19" i="33"/>
  <c r="F301" i="9"/>
  <c r="G208" i="9"/>
  <c r="F554" i="19"/>
  <c r="G357" i="19"/>
  <c r="G334" i="19"/>
  <c r="G323" i="19"/>
  <c r="G551" i="9"/>
  <c r="G209" i="9"/>
  <c r="F210" i="9"/>
  <c r="F198" i="9"/>
  <c r="F213" i="9"/>
  <c r="G597" i="19"/>
  <c r="F205" i="9"/>
  <c r="F251" i="19"/>
  <c r="F199" i="9"/>
  <c r="F561" i="9"/>
  <c r="F560" i="9"/>
  <c r="F558" i="9"/>
  <c r="M50" i="36"/>
  <c r="M52" i="36"/>
  <c r="L20" i="36"/>
  <c r="L51" i="36"/>
  <c r="G313" i="19"/>
  <c r="F290" i="9"/>
  <c r="F302" i="9"/>
  <c r="G507" i="19"/>
  <c r="G308" i="19"/>
  <c r="G363" i="19"/>
  <c r="G367" i="19"/>
  <c r="G319" i="19"/>
  <c r="F191" i="9"/>
  <c r="F206" i="9"/>
  <c r="F194" i="9"/>
  <c r="G20" i="36"/>
  <c r="G51" i="36"/>
  <c r="G60" i="36" s="1"/>
  <c r="H40" i="36"/>
  <c r="H51" i="36"/>
  <c r="H60" i="36" s="1"/>
  <c r="G601" i="19"/>
  <c r="G593" i="19"/>
  <c r="G598" i="19"/>
  <c r="G600" i="19"/>
  <c r="G596" i="19"/>
  <c r="G316" i="19"/>
  <c r="G360" i="19"/>
  <c r="H80" i="34"/>
  <c r="D34" i="34"/>
  <c r="G19" i="33"/>
  <c r="F295" i="9"/>
  <c r="C80" i="34"/>
  <c r="J80" i="34"/>
  <c r="I19" i="33"/>
  <c r="E34" i="34"/>
  <c r="C19" i="33"/>
  <c r="F293" i="9"/>
  <c r="G322" i="19"/>
  <c r="F288" i="9"/>
  <c r="G315" i="19"/>
  <c r="F298" i="9"/>
  <c r="G197" i="9"/>
  <c r="F287" i="9"/>
  <c r="F557" i="19"/>
  <c r="G354" i="19"/>
  <c r="G325" i="19"/>
  <c r="F289" i="9"/>
  <c r="G599" i="19"/>
  <c r="F207" i="9"/>
  <c r="E51" i="36"/>
  <c r="E60" i="36" s="1"/>
  <c r="E20" i="36"/>
  <c r="G164" i="8"/>
  <c r="F42" i="32" s="1"/>
  <c r="G166" i="8"/>
  <c r="F44" i="32" s="1"/>
  <c r="G165" i="8"/>
  <c r="F43" i="32" s="1"/>
  <c r="G15" i="19"/>
  <c r="G16" i="19"/>
  <c r="L40" i="34"/>
  <c r="D82" i="34"/>
  <c r="H42" i="34"/>
  <c r="C156" i="8"/>
  <c r="F160" i="8" s="1"/>
  <c r="F465" i="9"/>
  <c r="G580" i="19"/>
  <c r="F553" i="19"/>
  <c r="F245" i="9"/>
  <c r="F363" i="9"/>
  <c r="F361" i="9"/>
  <c r="F364" i="9"/>
  <c r="F359" i="9"/>
  <c r="F360" i="9"/>
  <c r="G380" i="19"/>
  <c r="G379" i="19"/>
  <c r="G381" i="19"/>
  <c r="G384" i="19"/>
  <c r="G318" i="19"/>
  <c r="G309" i="19"/>
  <c r="F208" i="8"/>
  <c r="C79" i="34"/>
  <c r="H79" i="34"/>
  <c r="I79" i="34"/>
  <c r="J79" i="34"/>
  <c r="L79" i="34"/>
  <c r="K42" i="34"/>
  <c r="D156" i="8"/>
  <c r="G154" i="8" s="1"/>
  <c r="G569" i="19"/>
  <c r="D20" i="36"/>
  <c r="D51" i="36"/>
  <c r="D60" i="36" s="1"/>
  <c r="F340" i="9"/>
  <c r="F344" i="9"/>
  <c r="F337" i="9"/>
  <c r="F345" i="9"/>
  <c r="F342" i="9"/>
  <c r="F334" i="9"/>
  <c r="F336" i="9"/>
  <c r="F339" i="9"/>
  <c r="F341" i="9"/>
  <c r="G364" i="19"/>
  <c r="G358" i="19"/>
  <c r="G361" i="19"/>
  <c r="G356" i="19"/>
  <c r="G355" i="19"/>
  <c r="F385" i="19"/>
  <c r="I27" i="33"/>
  <c r="G79" i="34"/>
  <c r="G42" i="34"/>
  <c r="F548" i="19"/>
  <c r="G353" i="19"/>
  <c r="K20" i="36"/>
  <c r="K51" i="36"/>
  <c r="K60" i="36" s="1"/>
  <c r="G332" i="19"/>
  <c r="G341" i="19"/>
  <c r="G348" i="19"/>
  <c r="G339" i="19"/>
  <c r="G346" i="19"/>
  <c r="G335" i="19"/>
  <c r="G340" i="19"/>
  <c r="G337" i="19"/>
  <c r="G336" i="19"/>
  <c r="G333" i="19"/>
  <c r="M11" i="36"/>
  <c r="G465" i="9"/>
  <c r="G251" i="19"/>
  <c r="G368" i="9"/>
  <c r="G369" i="9"/>
  <c r="G370" i="9"/>
  <c r="G371" i="9"/>
  <c r="G17" i="19"/>
  <c r="C39" i="34"/>
  <c r="D79" i="34"/>
  <c r="F42" i="34"/>
  <c r="G227" i="9"/>
  <c r="G365" i="19"/>
  <c r="G347" i="19"/>
  <c r="I20" i="36"/>
  <c r="I51" i="36"/>
  <c r="I60" i="36" s="1"/>
  <c r="L40" i="36"/>
  <c r="L56" i="36"/>
  <c r="I82" i="34"/>
  <c r="H82" i="34"/>
  <c r="F82" i="34"/>
  <c r="G82" i="34"/>
  <c r="D40" i="34"/>
  <c r="I40" i="34"/>
  <c r="J56" i="36"/>
  <c r="J60" i="36" s="1"/>
  <c r="J20" i="36"/>
  <c r="M16" i="36"/>
  <c r="G575" i="19"/>
  <c r="G582" i="19"/>
  <c r="G578" i="19"/>
  <c r="G573" i="19"/>
  <c r="G574" i="19"/>
  <c r="G581" i="19"/>
  <c r="G577" i="19"/>
  <c r="G571" i="19"/>
  <c r="G570" i="19"/>
  <c r="G572" i="19"/>
  <c r="G576" i="19"/>
  <c r="G583" i="19"/>
  <c r="F492" i="9"/>
  <c r="F482" i="9"/>
  <c r="F490" i="9"/>
  <c r="F493" i="9"/>
  <c r="F479" i="9"/>
  <c r="F488" i="9"/>
  <c r="F481" i="9"/>
  <c r="F491" i="9"/>
  <c r="F489" i="9"/>
  <c r="F486" i="9"/>
  <c r="F483" i="9"/>
  <c r="F484" i="9"/>
  <c r="F485" i="9"/>
  <c r="F480" i="9"/>
  <c r="K79" i="34"/>
  <c r="L42" i="34"/>
  <c r="G579" i="19"/>
  <c r="E80" i="34"/>
  <c r="D80" i="34"/>
  <c r="L80" i="34"/>
  <c r="G80" i="34"/>
  <c r="F549" i="19"/>
  <c r="F558" i="19"/>
  <c r="F546" i="19"/>
  <c r="F556" i="19"/>
  <c r="F559" i="19"/>
  <c r="F551" i="19"/>
  <c r="F561" i="19"/>
  <c r="F547" i="19"/>
  <c r="F550" i="19"/>
  <c r="F552" i="19"/>
  <c r="F166" i="8"/>
  <c r="F164" i="8"/>
  <c r="F165" i="8"/>
  <c r="E33" i="34"/>
  <c r="G33" i="34"/>
  <c r="C33" i="34"/>
  <c r="K33" i="34"/>
  <c r="D33" i="34"/>
  <c r="F33" i="34"/>
  <c r="J33" i="34"/>
  <c r="H33" i="34"/>
  <c r="G310" i="9"/>
  <c r="G321" i="9"/>
  <c r="G311" i="9"/>
  <c r="G325" i="9"/>
  <c r="G317" i="9"/>
  <c r="G326" i="9"/>
  <c r="G327" i="9"/>
  <c r="G312" i="9"/>
  <c r="G318" i="9"/>
  <c r="G323" i="9"/>
  <c r="G314" i="9"/>
  <c r="G315" i="9"/>
  <c r="G319" i="9"/>
  <c r="G313" i="9"/>
  <c r="G324" i="9"/>
  <c r="G316" i="9"/>
  <c r="G320" i="9"/>
  <c r="G322" i="9"/>
  <c r="G601" i="9"/>
  <c r="D130" i="8"/>
  <c r="G299" i="9"/>
  <c r="G296" i="9"/>
  <c r="G290" i="9"/>
  <c r="G297" i="9"/>
  <c r="G289" i="9"/>
  <c r="G301" i="9"/>
  <c r="G287" i="9"/>
  <c r="G294" i="9"/>
  <c r="G302" i="9"/>
  <c r="G298" i="9"/>
  <c r="G288" i="9"/>
  <c r="G292" i="9"/>
  <c r="G291" i="9"/>
  <c r="G300" i="9"/>
  <c r="G295" i="9"/>
  <c r="G304" i="9"/>
  <c r="G303" i="9"/>
  <c r="G293" i="9"/>
  <c r="C39" i="8"/>
  <c r="F71" i="8"/>
  <c r="F73" i="8"/>
  <c r="F75" i="8"/>
  <c r="F81" i="8"/>
  <c r="F79" i="8"/>
  <c r="F78" i="8"/>
  <c r="F86" i="8"/>
  <c r="F82" i="8"/>
  <c r="F72" i="8"/>
  <c r="F70" i="8"/>
  <c r="F76" i="8"/>
  <c r="F74" i="8"/>
  <c r="F80" i="8"/>
  <c r="F87" i="8"/>
  <c r="H38" i="34"/>
  <c r="K38" i="34"/>
  <c r="C38" i="34"/>
  <c r="J38" i="34"/>
  <c r="L38" i="34"/>
  <c r="F38" i="34"/>
  <c r="E38" i="34"/>
  <c r="D38" i="34"/>
  <c r="F39" i="34"/>
  <c r="G38" i="34"/>
  <c r="F40" i="34"/>
  <c r="K85" i="34"/>
  <c r="C85" i="34"/>
  <c r="G85" i="34"/>
  <c r="F85" i="34"/>
  <c r="I85" i="34"/>
  <c r="E85" i="34"/>
  <c r="D85" i="34"/>
  <c r="L85" i="34"/>
  <c r="J85" i="34"/>
  <c r="G12" i="33"/>
  <c r="H12" i="33"/>
  <c r="I12" i="33"/>
  <c r="K12" i="33"/>
  <c r="F12" i="33"/>
  <c r="J12" i="33"/>
  <c r="C12" i="33"/>
  <c r="G41" i="34"/>
  <c r="H41" i="34"/>
  <c r="F41" i="34"/>
  <c r="J41" i="34"/>
  <c r="C41" i="34"/>
  <c r="K41" i="34"/>
  <c r="E41" i="34"/>
  <c r="D41" i="34"/>
  <c r="I41" i="34"/>
  <c r="D12" i="33"/>
  <c r="G341" i="9"/>
  <c r="G344" i="9"/>
  <c r="G338" i="9"/>
  <c r="G339" i="9"/>
  <c r="G343" i="9"/>
  <c r="G345" i="9"/>
  <c r="G336" i="9"/>
  <c r="G333" i="9"/>
  <c r="G334" i="9"/>
  <c r="G342" i="9"/>
  <c r="G340" i="9"/>
  <c r="G335" i="9"/>
  <c r="G337" i="9"/>
  <c r="E78" i="34"/>
  <c r="G78" i="34"/>
  <c r="I78" i="34"/>
  <c r="D78" i="34"/>
  <c r="C78" i="34"/>
  <c r="H78" i="34"/>
  <c r="F78" i="34"/>
  <c r="K78" i="34"/>
  <c r="J78" i="34"/>
  <c r="L78" i="34"/>
  <c r="I33" i="34"/>
  <c r="J77" i="34"/>
  <c r="F77" i="34"/>
  <c r="I77" i="34"/>
  <c r="D77" i="34"/>
  <c r="E77" i="34"/>
  <c r="L77" i="34"/>
  <c r="G77" i="34"/>
  <c r="K77" i="34"/>
  <c r="C77" i="34"/>
  <c r="J39" i="34"/>
  <c r="G39" i="34"/>
  <c r="D39" i="34"/>
  <c r="L39" i="34"/>
  <c r="E39" i="34"/>
  <c r="K39" i="34"/>
  <c r="H39" i="34"/>
  <c r="G487" i="9"/>
  <c r="F126" i="8"/>
  <c r="F123" i="8"/>
  <c r="F124" i="8"/>
  <c r="F119" i="8"/>
  <c r="F131" i="8"/>
  <c r="F120" i="8"/>
  <c r="F117" i="8"/>
  <c r="F133" i="8"/>
  <c r="F118" i="8"/>
  <c r="F115" i="8"/>
  <c r="F135" i="8"/>
  <c r="F116" i="8"/>
  <c r="F113" i="8"/>
  <c r="F134" i="8"/>
  <c r="F114" i="8"/>
  <c r="F112" i="8"/>
  <c r="F121" i="8"/>
  <c r="F128" i="8"/>
  <c r="F132" i="8"/>
  <c r="F127" i="8"/>
  <c r="F122" i="8"/>
  <c r="F136" i="8"/>
  <c r="F129" i="8"/>
  <c r="F125" i="8"/>
  <c r="F86" i="34"/>
  <c r="L86" i="34"/>
  <c r="E86" i="34"/>
  <c r="H86" i="34"/>
  <c r="D86" i="34"/>
  <c r="C86" i="34"/>
  <c r="G86" i="34"/>
  <c r="I86" i="34"/>
  <c r="J86" i="34"/>
  <c r="P66" i="34"/>
  <c r="C88" i="34" s="1"/>
  <c r="F36" i="34"/>
  <c r="C36" i="34"/>
  <c r="K36" i="34"/>
  <c r="J36" i="34"/>
  <c r="L36" i="34"/>
  <c r="E36" i="34"/>
  <c r="H36" i="34"/>
  <c r="G36" i="34"/>
  <c r="D36" i="34"/>
  <c r="N22" i="34"/>
  <c r="F485" i="19"/>
  <c r="G392" i="19" l="1"/>
  <c r="G618" i="19"/>
  <c r="F372" i="9"/>
  <c r="F155" i="8"/>
  <c r="M40" i="36"/>
  <c r="M56" i="36"/>
  <c r="L60" i="36"/>
  <c r="F15" i="9"/>
  <c r="F29" i="19"/>
  <c r="G564" i="19"/>
  <c r="F472" i="19"/>
  <c r="F273" i="19"/>
  <c r="F601" i="9"/>
  <c r="G452" i="9"/>
  <c r="F452" i="9"/>
  <c r="G365" i="9"/>
  <c r="F328" i="9"/>
  <c r="F249" i="9"/>
  <c r="F18" i="19"/>
  <c r="F100" i="8"/>
  <c r="F238" i="19"/>
  <c r="F27" i="32"/>
  <c r="C105" i="32" s="1"/>
  <c r="F148" i="8"/>
  <c r="F157" i="8"/>
  <c r="F141" i="8"/>
  <c r="G145" i="8"/>
  <c r="G158" i="8"/>
  <c r="G544" i="9"/>
  <c r="G150" i="8"/>
  <c r="F139" i="8"/>
  <c r="G385" i="19"/>
  <c r="F149" i="8"/>
  <c r="F151" i="8"/>
  <c r="F152" i="8"/>
  <c r="F147" i="8"/>
  <c r="F587" i="19"/>
  <c r="F585" i="9"/>
  <c r="F146" i="8"/>
  <c r="G585" i="9"/>
  <c r="F544" i="9"/>
  <c r="G602" i="19"/>
  <c r="M19" i="33"/>
  <c r="F602" i="19"/>
  <c r="G214" i="9"/>
  <c r="G349" i="19"/>
  <c r="F567" i="9"/>
  <c r="G567" i="9"/>
  <c r="F326" i="19"/>
  <c r="G162" i="8"/>
  <c r="G140" i="8"/>
  <c r="G238" i="19"/>
  <c r="F214" i="9"/>
  <c r="F349" i="19"/>
  <c r="G153" i="8"/>
  <c r="F366" i="19"/>
  <c r="F507" i="19"/>
  <c r="F162" i="8"/>
  <c r="F145" i="8"/>
  <c r="F305" i="9"/>
  <c r="G155" i="8"/>
  <c r="G148" i="8"/>
  <c r="G139" i="8"/>
  <c r="F346" i="9"/>
  <c r="G146" i="8"/>
  <c r="G161" i="8"/>
  <c r="G152" i="8"/>
  <c r="F564" i="19"/>
  <c r="G142" i="8"/>
  <c r="G151" i="8"/>
  <c r="G149" i="8"/>
  <c r="G326" i="19"/>
  <c r="G141" i="8"/>
  <c r="G147" i="8"/>
  <c r="G138" i="8"/>
  <c r="F46" i="32" s="1"/>
  <c r="G587" i="19"/>
  <c r="G366" i="19"/>
  <c r="F365" i="9"/>
  <c r="G167" i="8"/>
  <c r="G143" i="8"/>
  <c r="G159" i="8"/>
  <c r="G157" i="8"/>
  <c r="G144" i="8"/>
  <c r="F45" i="32" s="1"/>
  <c r="G160" i="8"/>
  <c r="G88" i="34"/>
  <c r="F158" i="8"/>
  <c r="F142" i="8"/>
  <c r="F150" i="8"/>
  <c r="G372" i="9"/>
  <c r="F88" i="34"/>
  <c r="F153" i="8"/>
  <c r="F144" i="8"/>
  <c r="F161" i="8"/>
  <c r="F167" i="8"/>
  <c r="F138" i="8"/>
  <c r="F159" i="8"/>
  <c r="F143" i="8"/>
  <c r="G18" i="19"/>
  <c r="F140" i="8"/>
  <c r="F154" i="8"/>
  <c r="H88" i="34"/>
  <c r="F487" i="9"/>
  <c r="M20" i="36"/>
  <c r="M51" i="36"/>
  <c r="E44" i="34"/>
  <c r="K44" i="34"/>
  <c r="J44" i="34"/>
  <c r="G44" i="34"/>
  <c r="F44" i="34"/>
  <c r="L44" i="34"/>
  <c r="I44" i="34"/>
  <c r="H44" i="34"/>
  <c r="D44" i="34"/>
  <c r="G305" i="9"/>
  <c r="G328" i="9"/>
  <c r="C44" i="34"/>
  <c r="F130" i="8"/>
  <c r="F77" i="8"/>
  <c r="G133" i="8"/>
  <c r="G128" i="8"/>
  <c r="G132" i="8"/>
  <c r="G129" i="8"/>
  <c r="G126" i="8"/>
  <c r="F47" i="32" s="1"/>
  <c r="G122" i="8"/>
  <c r="G136" i="8"/>
  <c r="G124" i="8"/>
  <c r="G120" i="8"/>
  <c r="G134" i="8"/>
  <c r="G118" i="8"/>
  <c r="G116" i="8"/>
  <c r="G114" i="8"/>
  <c r="G112" i="8"/>
  <c r="G121" i="8"/>
  <c r="G127" i="8"/>
  <c r="G125" i="8"/>
  <c r="G123" i="8"/>
  <c r="G119" i="8"/>
  <c r="G131" i="8"/>
  <c r="G117" i="8"/>
  <c r="G115" i="8"/>
  <c r="G135" i="8"/>
  <c r="G113" i="8"/>
  <c r="M12" i="33"/>
  <c r="G346" i="9"/>
  <c r="C53" i="8"/>
  <c r="C58" i="8" s="1"/>
  <c r="G219" i="8"/>
  <c r="G225" i="8"/>
  <c r="G224" i="8"/>
  <c r="C38" i="8"/>
  <c r="G222" i="8"/>
  <c r="G227" i="8"/>
  <c r="G218" i="8"/>
  <c r="G223" i="8"/>
  <c r="G226" i="8"/>
  <c r="G221" i="8"/>
  <c r="G217" i="8"/>
  <c r="L88" i="34"/>
  <c r="E88" i="34"/>
  <c r="I88" i="34"/>
  <c r="J88" i="34"/>
  <c r="D88" i="34"/>
  <c r="K88" i="34"/>
  <c r="M60" i="36" l="1"/>
  <c r="G156" i="8"/>
  <c r="G220" i="8"/>
  <c r="F156" i="8"/>
  <c r="F221" i="8"/>
  <c r="F219" i="8"/>
  <c r="F227" i="8"/>
  <c r="F223" i="8"/>
  <c r="C47" i="8"/>
  <c r="F218" i="8"/>
  <c r="D45" i="8"/>
  <c r="F222" i="8"/>
  <c r="F226" i="8"/>
  <c r="F225" i="8"/>
  <c r="F217" i="8"/>
  <c r="F224" i="8"/>
  <c r="G130" i="8"/>
  <c r="F56" i="8"/>
  <c r="F64" i="8"/>
  <c r="F55" i="8"/>
  <c r="F60" i="8"/>
  <c r="F59" i="8"/>
  <c r="F61" i="8"/>
  <c r="F54" i="8"/>
  <c r="F63" i="8"/>
  <c r="F57" i="8"/>
  <c r="F62" i="8"/>
  <c r="F53" i="8"/>
  <c r="F58" i="8" l="1"/>
  <c r="F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<sst xmlns="http://schemas.openxmlformats.org/spreadsheetml/2006/main" count="17652" uniqueCount="2964">
  <si>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</si>
  <si>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</si>
  <si>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</si>
  <si>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</si>
  <si>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</si>
  <si>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</si>
  <si>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</si>
  <si>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</si>
  <si>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</si>
  <si>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</si>
  <si>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</si>
  <si>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</si>
  <si>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</si>
  <si>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</si>
  <si>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</si>
  <si>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</si>
  <si>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</si>
  <si>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</si>
  <si>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</si>
  <si>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</si>
  <si>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</si>
  <si>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</si>
  <si>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</si>
  <si>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</si>
  <si>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</si>
  <si>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</si>
  <si>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</si>
  <si>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</si>
  <si>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</si>
  <si>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</si>
  <si>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</si>
  <si>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</si>
  <si>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</si>
  <si>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</si>
  <si>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</si>
  <si>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</si>
  <si>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</si>
  <si>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</si>
  <si>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</si>
  <si>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</si>
  <si>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</si>
  <si>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</si>
  <si>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</si>
  <si>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</si>
  <si>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</si>
  <si>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</si>
  <si>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</si>
  <si>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</si>
  <si>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</si>
  <si>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</si>
  <si>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</si>
  <si>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</si>
  <si>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</si>
  <si>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</si>
  <si>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</si>
  <si>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</si>
  <si>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</si>
  <si>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</si>
  <si>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</si>
  <si>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</si>
  <si>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</si>
  <si>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</si>
  <si>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</si>
  <si>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</si>
  <si>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</si>
  <si>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</si>
  <si>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</si>
  <si>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</si>
  <si>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</si>
  <si>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</si>
  <si>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</si>
  <si>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</si>
  <si>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</si>
  <si>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</si>
  <si>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</si>
  <si>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</si>
  <si>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</si>
  <si>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</si>
  <si>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</si>
  <si>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</si>
  <si>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</si>
  <si>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</si>
  <si>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</si>
  <si>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</si>
  <si>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</si>
  <si>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</si>
  <si>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</si>
  <si>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</si>
  <si>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</si>
  <si>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</si>
  <si>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</si>
  <si>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</si>
  <si>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</si>
  <si>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</si>
  <si>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</si>
  <si>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</si>
  <si>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</si>
  <si>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</si>
  <si>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</si>
  <si>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</si>
  <si>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</si>
  <si>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</si>
  <si>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</si>
  <si>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</si>
  <si>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</si>
  <si>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</si>
  <si>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</si>
  <si>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</si>
  <si>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</si>
  <si>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</si>
  <si>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</si>
  <si>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</si>
  <si>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</si>
  <si>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</si>
  <si>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</si>
  <si>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</si>
  <si>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</si>
  <si>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</si>
  <si>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</si>
  <si>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</si>
  <si>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</si>
  <si>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</si>
  <si>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</si>
  <si>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</si>
  <si>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</si>
  <si>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</si>
  <si>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</si>
  <si>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</si>
  <si>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</si>
  <si>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</si>
  <si>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</si>
  <si>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</si>
  <si>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</si>
  <si>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</si>
  <si>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</si>
  <si>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</si>
  <si>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</si>
  <si>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</si>
  <si>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</si>
  <si>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</si>
  <si>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</si>
  <si>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</si>
  <si>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</si>
  <si>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</si>
  <si>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</si>
  <si>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</si>
  <si>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</si>
  <si>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</si>
  <si>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</si>
  <si>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</si>
  <si>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</si>
  <si>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</si>
  <si>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</si>
  <si>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</si>
  <si>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</si>
  <si>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</si>
  <si>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</si>
  <si>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</si>
  <si>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</si>
  <si>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</si>
  <si>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</si>
  <si>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</si>
  <si>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</si>
  <si>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</si>
  <si>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</si>
  <si>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</si>
  <si>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</si>
  <si>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</si>
  <si>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</si>
  <si>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</si>
  <si>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</si>
  <si>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</si>
  <si>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</si>
  <si>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</si>
  <si>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</si>
  <si>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</si>
  <si>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</si>
  <si>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</si>
  <si>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</si>
  <si>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</si>
  <si>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</si>
  <si>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</si>
  <si>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</si>
  <si>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</si>
  <si>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</si>
  <si>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</si>
  <si>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</si>
  <si>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</si>
  <si>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</si>
  <si>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</si>
  <si>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</si>
  <si>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</si>
  <si>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</si>
  <si>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</si>
  <si>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</si>
  <si>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</si>
  <si>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</si>
  <si>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</si>
  <si>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</si>
  <si>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</si>
  <si>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</si>
  <si>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</si>
  <si>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</si>
  <si>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</si>
  <si>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</si>
  <si>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</si>
  <si>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</si>
  <si>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</si>
  <si>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</si>
  <si>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</si>
  <si>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</si>
  <si>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</si>
  <si>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</si>
  <si>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</si>
  <si>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</si>
  <si>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</si>
  <si>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</si>
  <si>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</si>
  <si>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</si>
  <si>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</si>
  <si>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</si>
  <si>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</si>
  <si>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</si>
  <si>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</si>
  <si>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</si>
  <si>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</si>
  <si>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</si>
  <si>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</si>
  <si>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</si>
  <si>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</si>
  <si>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</si>
  <si>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</si>
  <si>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</si>
  <si>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</si>
  <si>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</si>
  <si>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</si>
  <si>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</si>
  <si>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</si>
  <si>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</si>
  <si>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</si>
  <si>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</si>
  <si>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</si>
  <si>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</si>
  <si>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</si>
  <si>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</si>
  <si>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</si>
  <si>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</si>
  <si>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</si>
  <si>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</si>
  <si>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</si>
  <si>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</si>
  <si>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</si>
  <si>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</si>
  <si>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</si>
  <si>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</si>
  <si>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</si>
  <si>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</si>
  <si>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</si>
  <si>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</si>
  <si>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</si>
  <si>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</si>
  <si>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</si>
  <si>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</si>
  <si>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</si>
  <si>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</si>
  <si>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</si>
  <si>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</si>
  <si>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</si>
  <si>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</si>
  <si>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</si>
  <si>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</si>
  <si>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</si>
  <si>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</si>
  <si>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</si>
  <si>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</si>
  <si>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</si>
  <si>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</si>
  <si>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</si>
  <si>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</si>
  <si>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</si>
  <si>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</si>
  <si>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</si>
  <si>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</si>
  <si>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</si>
  <si>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</si>
  <si>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</si>
  <si>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</si>
  <si>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</si>
  <si>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</si>
  <si>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</si>
  <si>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</si>
  <si>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</si>
  <si>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</si>
  <si>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</si>
  <si>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</si>
  <si>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</si>
  <si>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</si>
  <si>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</si>
  <si>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</si>
  <si>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</si>
  <si>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</si>
  <si>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</si>
  <si>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</si>
  <si>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</si>
  <si>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</si>
  <si>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</si>
  <si>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</si>
  <si>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</si>
  <si>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</si>
  <si>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</si>
  <si>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</si>
  <si>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</si>
  <si>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</si>
  <si>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</si>
  <si>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</si>
  <si>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</si>
  <si>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</si>
  <si>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</si>
  <si>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</si>
  <si>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</si>
  <si>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</si>
  <si>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</si>
  <si>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</si>
  <si>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</si>
  <si>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</si>
  <si>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</si>
  <si>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</si>
  <si>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</si>
  <si>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</si>
  <si>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</si>
  <si>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</si>
  <si>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</si>
  <si>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</si>
  <si>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</si>
  <si>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</si>
  <si>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</si>
  <si>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</si>
  <si>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</si>
  <si>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</si>
  <si>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</si>
  <si>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</si>
  <si>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</si>
  <si>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</si>
  <si>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</si>
  <si>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</si>
  <si>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</si>
  <si>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</si>
  <si>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</si>
  <si>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</si>
  <si>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</si>
  <si>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</si>
  <si>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</si>
  <si>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</si>
  <si>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</si>
  <si>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</si>
  <si>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</si>
  <si>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</si>
  <si>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</si>
  <si>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</si>
  <si>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</si>
  <si>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</si>
  <si>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</si>
  <si>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</si>
  <si>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</si>
  <si>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</si>
  <si>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</si>
  <si>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</si>
  <si>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</si>
  <si>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</si>
  <si>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</si>
  <si>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</si>
  <si>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</si>
  <si>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</si>
  <si>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</si>
  <si>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</si>
  <si>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</si>
  <si>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</si>
  <si>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</si>
  <si>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</si>
  <si>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</si>
  <si>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</si>
  <si>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</si>
  <si>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</si>
  <si>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</si>
  <si>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</si>
  <si>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</si>
  <si>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</si>
  <si>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</si>
  <si>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</si>
  <si>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</si>
  <si>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</si>
  <si>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</si>
  <si>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</si>
  <si>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</si>
  <si>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</si>
  <si>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</si>
  <si>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</si>
  <si>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</si>
  <si>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</si>
  <si>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</si>
  <si>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</si>
  <si>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</si>
  <si>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</si>
  <si>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</si>
  <si>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</si>
  <si>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</si>
  <si>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</si>
  <si>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</si>
  <si>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</si>
  <si>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</si>
  <si>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</si>
  <si>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</si>
  <si>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</si>
  <si>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</si>
  <si>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</si>
  <si>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</si>
  <si>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</si>
  <si>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</si>
  <si>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</si>
  <si>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</si>
  <si>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</si>
  <si>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</si>
  <si>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</si>
  <si>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</si>
  <si>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</si>
  <si>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</si>
  <si>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</si>
  <si>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</si>
  <si>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</si>
  <si>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</si>
  <si>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</si>
  <si>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</si>
  <si>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</si>
  <si>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</si>
  <si>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</si>
  <si>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</si>
  <si>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</si>
  <si>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</si>
  <si>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</si>
  <si>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</si>
  <si>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</si>
  <si>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</si>
  <si>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</si>
  <si>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</si>
  <si>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</si>
  <si>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</si>
  <si>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</si>
  <si>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</si>
  <si>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</si>
  <si>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</si>
  <si>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</si>
  <si>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</si>
  <si>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</si>
  <si>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</si>
  <si>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</si>
  <si>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</si>
  <si>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</si>
  <si>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</si>
  <si>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</si>
  <si>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</si>
  <si>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</si>
  <si>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</si>
  <si>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</si>
  <si>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</si>
  <si>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</si>
  <si>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</si>
  <si>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</si>
  <si>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</si>
  <si>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</si>
  <si>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</si>
  <si>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</si>
  <si>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</si>
  <si>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</si>
  <si>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</si>
  <si>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</si>
  <si>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</si>
  <si>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</si>
  <si>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</si>
  <si>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</si>
  <si>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</si>
  <si>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</si>
  <si>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</si>
  <si>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</si>
  <si>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</si>
  <si>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</si>
  <si>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</si>
  <si>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</si>
  <si>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</si>
  <si>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</si>
  <si>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</si>
  <si>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</si>
  <si>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</si>
  <si>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</si>
  <si>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</si>
  <si>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</si>
  <si>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</si>
  <si>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</si>
  <si>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</si>
  <si>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</si>
  <si>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</si>
  <si>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</si>
  <si>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</si>
  <si>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</si>
  <si>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</si>
  <si>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</si>
  <si>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</si>
  <si>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</si>
  <si>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</si>
  <si>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</si>
  <si>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</si>
  <si>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</si>
  <si>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</si>
  <si>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</si>
  <si>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</si>
  <si>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</si>
  <si>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</si>
  <si>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</si>
  <si>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</si>
  <si>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</si>
  <si>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</si>
  <si>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</si>
  <si>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</si>
  <si>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</si>
  <si>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</si>
  <si>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</si>
  <si>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</si>
  <si>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</si>
  <si>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</si>
  <si>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</si>
  <si>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</si>
  <si>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</si>
  <si>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</si>
  <si>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</si>
  <si>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</si>
  <si>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</si>
  <si>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</si>
  <si>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</si>
  <si>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</si>
  <si>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</si>
  <si>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</si>
  <si>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</si>
  <si>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</si>
  <si>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</si>
  <si>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</si>
  <si>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</si>
  <si>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</si>
  <si>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</si>
  <si>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</si>
  <si>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</si>
  <si>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</si>
  <si>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</si>
  <si>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</si>
  <si>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</si>
  <si>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</si>
  <si>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</si>
  <si>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</si>
  <si>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</si>
  <si>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</si>
  <si>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</si>
  <si>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</si>
  <si>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</si>
  <si>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</si>
  <si>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</si>
  <si>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</si>
  <si>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</si>
  <si>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</si>
  <si>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</si>
  <si>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</si>
  <si>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</si>
  <si>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</si>
  <si>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</si>
  <si>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</si>
  <si>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</si>
  <si>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</si>
  <si>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</si>
  <si>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</si>
  <si>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</si>
  <si>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</si>
  <si>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</si>
  <si>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</si>
  <si>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</si>
  <si>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</si>
  <si>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</si>
  <si>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</si>
  <si>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</si>
  <si>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</si>
  <si>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</si>
  <si>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</si>
  <si>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</si>
  <si>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</si>
  <si>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</si>
  <si>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</si>
  <si>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</si>
  <si>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</si>
  <si>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</si>
  <si>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</si>
  <si>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</si>
  <si>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</si>
  <si>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</si>
  <si>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</si>
  <si>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</si>
  <si>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</si>
  <si>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</si>
  <si>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</si>
  <si>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</si>
  <si>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</si>
  <si>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</si>
  <si>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</si>
  <si>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</si>
  <si>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</si>
  <si>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</si>
  <si>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</si>
  <si>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</si>
  <si>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</si>
  <si>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</si>
  <si>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</si>
  <si>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</si>
  <si>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</si>
  <si>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</si>
  <si>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</si>
  <si>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</si>
  <si>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</si>
  <si>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</si>
  <si>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</si>
  <si>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</si>
  <si>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</si>
  <si>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</si>
  <si>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</si>
  <si>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</si>
  <si>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</si>
  <si>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</si>
  <si>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</si>
  <si>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</si>
  <si>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</si>
  <si>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</si>
  <si>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</si>
  <si>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</si>
  <si>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</si>
  <si>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</si>
  <si>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</si>
  <si>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</si>
  <si>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</si>
  <si>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</si>
  <si>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</si>
  <si>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</si>
  <si>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</si>
  <si>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</si>
  <si>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</si>
  <si>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</si>
  <si>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</si>
  <si>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</si>
  <si>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</si>
  <si>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</si>
  <si>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</si>
  <si>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</si>
  <si>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</si>
  <si>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</si>
  <si>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</si>
  <si>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</si>
  <si>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</si>
  <si>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</si>
  <si>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</si>
  <si>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</si>
  <si>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</si>
  <si>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</si>
  <si>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</si>
  <si>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</si>
  <si>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</si>
  <si>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</si>
  <si>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</si>
  <si>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</si>
  <si>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</si>
  <si>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</si>
  <si>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</si>
  <si>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</si>
  <si>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</si>
  <si>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</si>
  <si>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</si>
  <si>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</si>
  <si>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</si>
  <si>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</si>
  <si>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</si>
  <si>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</si>
  <si>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</si>
  <si>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</si>
  <si>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</si>
  <si>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</si>
  <si>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</si>
  <si>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</si>
  <si>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</si>
  <si>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</si>
  <si>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</si>
  <si>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</si>
  <si>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</si>
  <si>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</si>
  <si>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</si>
  <si>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</si>
  <si>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</si>
  <si>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</si>
  <si>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</si>
  <si>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</si>
  <si>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</si>
  <si>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</si>
  <si>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</si>
  <si>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</si>
  <si>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</si>
  <si>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</si>
  <si>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</si>
  <si>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</si>
  <si>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</si>
  <si>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</si>
  <si>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</si>
  <si>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</si>
  <si>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</si>
  <si>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</si>
  <si>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</si>
  <si>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</si>
  <si>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</si>
  <si>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</si>
  <si>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</si>
  <si>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</si>
  <si>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</si>
  <si>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</si>
  <si>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</si>
  <si>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</si>
  <si>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</si>
  <si>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</si>
  <si>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</si>
  <si>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</si>
  <si>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</si>
  <si>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</si>
  <si>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</si>
  <si>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</si>
  <si>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</si>
  <si>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</si>
  <si>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</si>
  <si>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</si>
  <si>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</si>
  <si>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</si>
  <si>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</si>
  <si>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</si>
  <si>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</si>
  <si>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</si>
  <si>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</si>
  <si>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</si>
  <si>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</si>
  <si>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</si>
  <si>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</si>
  <si>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</si>
  <si>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</si>
  <si>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</si>
  <si>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</si>
  <si>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</si>
  <si>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</si>
  <si>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</si>
  <si>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</si>
  <si>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</si>
  <si>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</si>
  <si>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</si>
  <si>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</si>
  <si>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</si>
  <si>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</si>
  <si>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</si>
  <si>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</si>
  <si>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</si>
  <si>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</si>
  <si>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</si>
  <si>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</si>
  <si>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</si>
  <si>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</si>
  <si>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</si>
  <si>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</si>
  <si>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</si>
  <si>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</si>
  <si>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</si>
  <si>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</si>
  <si>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</si>
  <si>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</si>
  <si>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</si>
  <si>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</si>
  <si>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</si>
  <si>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</si>
  <si>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</si>
  <si>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</si>
  <si>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</si>
  <si>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</si>
  <si>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</si>
  <si>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</si>
  <si>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</si>
  <si>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</si>
  <si>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</si>
  <si>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</si>
  <si>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</si>
  <si>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</si>
  <si>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</si>
  <si>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</si>
  <si>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</si>
  <si>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</si>
  <si>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</si>
  <si>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</si>
  <si>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</si>
  <si>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</si>
  <si>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</si>
  <si>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</si>
  <si>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</si>
  <si>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</si>
  <si>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</si>
  <si>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</si>
  <si>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</si>
  <si>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</si>
  <si>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</si>
  <si>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</si>
  <si>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</si>
  <si>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</si>
  <si>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</si>
  <si>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</si>
  <si>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</si>
  <si>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</si>
  <si>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</si>
  <si>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</si>
  <si>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</si>
  <si>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</si>
  <si>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</si>
  <si>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</si>
  <si>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</si>
  <si>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</si>
  <si>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</si>
  <si>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</si>
  <si>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</si>
  <si>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</si>
  <si>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</si>
  <si>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</si>
  <si>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</si>
  <si>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</si>
  <si>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</si>
  <si>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</si>
  <si>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</si>
  <si>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</si>
  <si>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</si>
  <si>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</si>
  <si>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</si>
  <si>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</si>
  <si>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</si>
  <si>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</si>
  <si>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</si>
  <si>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</si>
  <si>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</si>
  <si>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</si>
  <si>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</si>
  <si>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</si>
  <si>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</si>
  <si>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</si>
  <si>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</si>
  <si>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</si>
  <si>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</si>
  <si>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</si>
  <si>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</si>
  <si>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</si>
  <si>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</si>
  <si>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</si>
  <si>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</si>
  <si>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</si>
  <si>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</si>
  <si>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</si>
  <si>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</si>
  <si>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</si>
  <si>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</si>
  <si>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</si>
  <si>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</si>
  <si>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</si>
  <si>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</si>
  <si>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</si>
  <si>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</si>
  <si>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</si>
  <si>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</si>
  <si>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</si>
  <si>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</si>
  <si>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</si>
  <si>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</si>
  <si>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</si>
  <si>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</si>
  <si>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</si>
  <si>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</si>
  <si>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</si>
  <si>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</si>
  <si>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</si>
  <si>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</si>
  <si>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</si>
  <si>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</si>
  <si>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</si>
  <si>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</si>
  <si>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</si>
  <si>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</si>
  <si>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</si>
  <si>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</si>
  <si>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</si>
  <si>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</si>
  <si>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</si>
  <si>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</si>
  <si>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</si>
  <si>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</si>
  <si>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</si>
  <si>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</si>
  <si>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</si>
  <si>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</si>
  <si>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</si>
  <si>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</si>
  <si>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</si>
  <si>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</si>
  <si>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</si>
  <si>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</si>
  <si>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</si>
  <si>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</si>
  <si>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</si>
  <si>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</si>
  <si>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</si>
  <si>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</si>
  <si>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</si>
  <si>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</si>
  <si>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</si>
  <si>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</si>
  <si>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</si>
  <si>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</si>
  <si>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</si>
  <si>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</si>
  <si>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</si>
  <si>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</si>
  <si>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</si>
  <si>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</si>
  <si>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</si>
  <si>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</si>
  <si>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</si>
  <si>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</si>
  <si>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</si>
  <si>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</si>
  <si>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</si>
  <si>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</si>
  <si>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</si>
  <si>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</si>
  <si>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</si>
  <si>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</si>
  <si>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</si>
  <si>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</si>
  <si>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</si>
  <si>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</si>
  <si>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</si>
  <si>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</si>
  <si>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</si>
  <si>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</si>
  <si>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</si>
  <si>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</si>
  <si>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</si>
  <si>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</si>
  <si>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</si>
  <si>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</si>
  <si>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</si>
  <si>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</si>
  <si>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</si>
  <si>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</si>
  <si>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</si>
  <si>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</si>
  <si>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</si>
  <si>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</si>
  <si>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</si>
  <si>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</si>
  <si>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</si>
  <si>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</si>
  <si>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</si>
  <si>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</si>
  <si>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</si>
  <si>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</si>
  <si>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</si>
  <si>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</si>
  <si>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</si>
  <si>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</si>
  <si>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</si>
  <si>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</si>
  <si>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</si>
  <si>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</si>
  <si>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</si>
  <si>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</si>
  <si>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</si>
  <si>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</si>
  <si>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</si>
  <si>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</si>
  <si>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</si>
  <si>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</si>
  <si>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</si>
  <si>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</si>
  <si>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</si>
  <si>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</si>
  <si>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</si>
  <si>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</si>
  <si>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</si>
  <si>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</si>
  <si>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</si>
  <si>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</si>
  <si>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</si>
  <si>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</si>
  <si>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</si>
  <si>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</si>
  <si>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</si>
  <si>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</si>
  <si>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</si>
  <si>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</si>
  <si>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</si>
  <si>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</si>
  <si>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</si>
  <si>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</si>
  <si>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</si>
  <si>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</si>
  <si>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</si>
  <si>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</si>
  <si>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</si>
  <si>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</si>
  <si>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</si>
  <si>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</si>
  <si>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</si>
  <si>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</si>
  <si>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</si>
  <si>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</si>
  <si>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</si>
  <si>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</si>
  <si>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</si>
  <si>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</si>
  <si>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</si>
  <si>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</si>
  <si>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</si>
  <si>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</si>
  <si>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</si>
  <si>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</si>
  <si>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</si>
  <si>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</si>
  <si>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</si>
  <si>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</si>
  <si>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</si>
  <si>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</si>
  <si>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</si>
  <si>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</si>
  <si>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</si>
  <si>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</si>
  <si>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</si>
  <si>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</si>
  <si>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</si>
  <si>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</si>
  <si>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</si>
  <si>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</si>
  <si>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</si>
  <si>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</si>
  <si>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</si>
  <si>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</si>
  <si>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</si>
  <si>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</si>
  <si>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</si>
  <si>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</si>
  <si>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</si>
  <si>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</si>
  <si>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</si>
  <si>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</si>
  <si>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</si>
  <si>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</si>
  <si>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</si>
  <si>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</si>
  <si>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</si>
  <si>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</si>
  <si>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</si>
  <si>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</si>
  <si>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</si>
  <si>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</si>
  <si>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</si>
  <si>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</si>
  <si>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</si>
  <si>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</si>
  <si>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</si>
  <si>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</si>
  <si>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</si>
  <si>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</si>
  <si>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</si>
  <si>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</si>
  <si>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</si>
  <si>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</si>
  <si>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</si>
  <si>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</si>
  <si>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</si>
  <si>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</si>
  <si>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</si>
  <si>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</si>
  <si>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</si>
  <si>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</si>
  <si>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</si>
  <si>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</si>
  <si>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</si>
  <si>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</si>
  <si>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</si>
  <si>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</si>
  <si>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</si>
  <si>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</si>
  <si>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</si>
  <si>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</si>
  <si>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</si>
  <si>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</si>
  <si>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</si>
  <si>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</si>
  <si>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</si>
  <si>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</si>
  <si>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</si>
  <si>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</si>
  <si>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</si>
  <si>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</si>
  <si>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</si>
  <si>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</si>
  <si>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</si>
  <si>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</si>
  <si>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</si>
  <si>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</si>
  <si>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</si>
  <si>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</si>
  <si>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</si>
  <si>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</si>
  <si>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</si>
  <si>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</si>
  <si>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</si>
  <si>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</si>
  <si>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</si>
  <si>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</si>
  <si>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</si>
  <si>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</si>
  <si>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</si>
  <si>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</si>
  <si>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</si>
  <si>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</si>
  <si>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</si>
  <si>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</si>
  <si>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</si>
  <si>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</si>
  <si>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</si>
  <si>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</si>
  <si>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</si>
  <si>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</si>
  <si>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</si>
  <si>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</si>
  <si>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</si>
  <si>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</si>
  <si>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</si>
  <si>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</si>
  <si>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</si>
  <si>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</si>
  <si>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</si>
  <si>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</si>
  <si>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</si>
  <si>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</si>
  <si>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</si>
  <si>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</si>
  <si>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</si>
  <si>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</si>
  <si>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</si>
  <si>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</si>
  <si>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</si>
  <si>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</si>
  <si>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</si>
  <si>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</si>
  <si>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</si>
  <si>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</si>
  <si>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</si>
  <si>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</si>
  <si>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</si>
  <si>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</si>
  <si>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</si>
  <si>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</si>
  <si>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</si>
  <si>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</si>
  <si>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</si>
  <si>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</si>
  <si>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</si>
  <si>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</si>
  <si>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</si>
  <si>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</si>
  <si>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</si>
  <si>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</si>
  <si>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</si>
  <si>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</si>
  <si>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</si>
  <si>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</si>
  <si>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</si>
  <si>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</si>
  <si>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</si>
  <si>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</si>
  <si>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</si>
  <si>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</si>
  <si>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</si>
  <si>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</si>
  <si>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</si>
  <si>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</si>
  <si>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</si>
  <si>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</si>
  <si>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</si>
  <si>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</si>
  <si>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</si>
  <si>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</si>
  <si>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</si>
  <si>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</si>
  <si>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</si>
  <si>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</si>
  <si>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</si>
  <si>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</si>
  <si>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</si>
  <si>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</si>
  <si>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</si>
  <si>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</si>
  <si>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</si>
  <si>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</si>
  <si>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</si>
  <si>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</si>
  <si>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</si>
  <si>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</si>
  <si>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</si>
  <si>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</si>
  <si>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</si>
  <si>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</si>
  <si>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</si>
  <si>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</si>
  <si>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</si>
  <si>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</si>
  <si>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</si>
  <si>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</si>
  <si>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</si>
  <si>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</si>
  <si>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</si>
  <si>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</si>
  <si>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</si>
  <si>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</si>
  <si>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</si>
  <si>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</si>
  <si>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</si>
  <si>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</si>
  <si>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</si>
  <si>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</si>
  <si>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</si>
  <si>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</si>
  <si>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</si>
  <si>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</si>
  <si>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</si>
  <si>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</si>
  <si>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</si>
  <si>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</si>
  <si>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</si>
  <si>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</si>
  <si>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</si>
  <si>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</si>
  <si>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</si>
  <si>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</si>
  <si>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</si>
  <si>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</si>
  <si>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</si>
  <si>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</si>
  <si>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</si>
  <si>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</si>
  <si>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</si>
  <si>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</si>
  <si>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</si>
  <si>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</si>
  <si>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</si>
  <si>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</si>
  <si>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</si>
  <si>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</si>
  <si>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</si>
  <si>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</si>
  <si>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</si>
  <si>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</si>
  <si>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</si>
  <si>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</si>
  <si>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</si>
  <si>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</si>
  <si>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</si>
  <si>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</si>
  <si>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</si>
  <si>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</si>
  <si>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</si>
  <si>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</si>
  <si>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</si>
  <si>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</si>
  <si>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</si>
  <si>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</si>
  <si>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</si>
  <si>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</si>
  <si>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</si>
  <si>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</si>
  <si>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</si>
  <si>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</si>
  <si>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</si>
  <si>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</si>
  <si>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</si>
  <si>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</si>
  <si>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</si>
  <si>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</si>
  <si>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</si>
  <si>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</si>
  <si>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</si>
  <si>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</si>
  <si>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</si>
  <si>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</si>
  <si>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</si>
  <si>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</si>
  <si>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</si>
  <si>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</si>
  <si>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</si>
  <si>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</si>
  <si>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</si>
  <si>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</si>
  <si>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</si>
  <si>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</si>
  <si>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</si>
  <si>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</si>
  <si>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</si>
  <si>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</si>
  <si>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</si>
  <si>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</si>
  <si>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</si>
  <si>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</si>
  <si>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</si>
  <si>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</si>
  <si>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</si>
  <si>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</si>
  <si>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</si>
  <si>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</si>
  <si>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</si>
  <si>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</si>
  <si>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</si>
  <si>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</si>
  <si>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</si>
  <si>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</si>
  <si>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</si>
  <si>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</si>
  <si>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</si>
  <si>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</si>
  <si>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</si>
  <si>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</si>
  <si>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</si>
  <si>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</si>
  <si>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</si>
  <si>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</si>
  <si>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</si>
  <si>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</si>
  <si>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</si>
  <si>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</si>
  <si>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</si>
  <si>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</si>
  <si>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</si>
  <si>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</si>
  <si>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</si>
  <si>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</si>
  <si>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</si>
  <si>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</si>
  <si>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</si>
  <si>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</si>
  <si>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</si>
  <si>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</si>
  <si>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</si>
  <si>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</si>
  <si>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</si>
  <si>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</si>
  <si>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</si>
  <si>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</si>
  <si>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</si>
  <si>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</si>
  <si>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</si>
  <si>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</si>
  <si>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</si>
  <si>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</si>
  <si>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</si>
  <si>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</si>
  <si>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</si>
  <si>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</si>
  <si>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</si>
  <si>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</si>
  <si>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</si>
  <si>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</si>
  <si>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</si>
  <si>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</si>
  <si>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</si>
  <si>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</si>
  <si>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</si>
  <si>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</si>
  <si>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</si>
  <si>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</si>
  <si>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</si>
  <si>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</si>
  <si>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</si>
  <si>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</si>
  <si>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</si>
  <si>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</si>
  <si>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</si>
  <si>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</si>
  <si>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</si>
  <si>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</si>
  <si>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</si>
  <si>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</si>
  <si>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</si>
  <si>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</si>
  <si>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</si>
  <si>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</si>
  <si>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</si>
  <si>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</si>
  <si>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</si>
  <si>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</si>
  <si>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</si>
  <si>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</si>
  <si>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</si>
  <si>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</si>
  <si>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</si>
  <si>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</si>
  <si>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</si>
  <si>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</si>
  <si>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</si>
  <si>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</si>
  <si>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</si>
  <si>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</si>
  <si>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</si>
  <si>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</si>
  <si>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</si>
  <si>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</si>
  <si>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</si>
  <si>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</si>
  <si>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</si>
  <si>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</si>
  <si>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</si>
  <si>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</si>
  <si>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</si>
  <si>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</si>
  <si>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</si>
  <si>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</si>
  <si>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</si>
  <si>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</si>
  <si>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</si>
  <si>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</si>
  <si>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</si>
  <si>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</si>
  <si>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</si>
  <si>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</si>
  <si>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</si>
  <si>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</si>
  <si>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</si>
  <si>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</si>
  <si>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</si>
  <si>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</si>
  <si>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</si>
  <si>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</si>
  <si>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</si>
  <si>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</si>
  <si>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</si>
  <si>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</si>
  <si>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</si>
  <si>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</si>
  <si>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</si>
  <si>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</si>
  <si>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</si>
  <si>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</si>
  <si>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</si>
  <si>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</si>
  <si>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</si>
  <si>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</si>
  <si>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</si>
  <si>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</si>
  <si>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</si>
  <si>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</si>
  <si>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</si>
  <si>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</si>
  <si>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</si>
  <si>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</si>
  <si>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</si>
  <si>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</si>
  <si>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</si>
  <si>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</si>
  <si>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</si>
  <si>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</si>
  <si>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</si>
  <si>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</si>
  <si>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</si>
  <si>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</si>
  <si>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</si>
  <si>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</si>
  <si>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</si>
  <si>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</si>
  <si>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</si>
  <si>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</si>
  <si>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</si>
  <si>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</si>
  <si>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</si>
  <si>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</si>
  <si>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</si>
  <si>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</si>
  <si>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</si>
  <si>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</si>
  <si>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</si>
  <si>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</si>
  <si>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</si>
  <si>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</si>
  <si>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</si>
  <si>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</si>
  <si>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</si>
  <si>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</si>
  <si>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</si>
  <si>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</si>
  <si>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</si>
  <si>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</si>
  <si>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</si>
  <si>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</si>
  <si>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</si>
  <si>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</si>
  <si>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</si>
  <si>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</si>
  <si>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</si>
  <si>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</si>
  <si>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</si>
  <si>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</si>
  <si>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</si>
  <si>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</si>
  <si>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</si>
  <si>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</si>
  <si>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</si>
  <si>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</si>
  <si>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</si>
  <si>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</si>
  <si>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</si>
  <si>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</si>
  <si>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</si>
  <si>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</si>
  <si>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</si>
  <si>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</si>
  <si>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</si>
  <si>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</si>
  <si>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</si>
  <si>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</si>
  <si>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</si>
  <si>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</si>
  <si>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</si>
  <si>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</si>
  <si>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</si>
  <si>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</si>
  <si>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</si>
  <si>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</si>
  <si>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</si>
  <si>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</si>
  <si>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</si>
  <si>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</si>
  <si>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</si>
  <si>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</si>
  <si>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</si>
  <si>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</si>
  <si>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</si>
  <si>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</si>
  <si>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</si>
  <si>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</si>
  <si>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</si>
  <si>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</si>
  <si>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</si>
  <si>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</si>
  <si>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</si>
  <si>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</si>
  <si>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</si>
  <si>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</si>
  <si>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</si>
  <si>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</si>
  <si>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</si>
  <si>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</si>
  <si>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</si>
  <si>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</si>
  <si>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</si>
  <si>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</si>
  <si>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</si>
  <si>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</si>
  <si>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</si>
  <si>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</si>
  <si>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</si>
  <si>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</si>
  <si>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</si>
  <si>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</si>
  <si>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</si>
  <si>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</si>
  <si>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</si>
  <si>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</si>
  <si>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</si>
  <si>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</si>
  <si>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</si>
  <si>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</si>
  <si>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</si>
  <si>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</si>
  <si>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</si>
  <si>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</si>
  <si>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</si>
  <si>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</si>
  <si>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</si>
  <si>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</si>
  <si>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</si>
  <si>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</si>
  <si>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</si>
  <si>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</si>
  <si>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</si>
  <si>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</si>
  <si>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</si>
  <si>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</si>
  <si>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</si>
  <si>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</si>
  <si>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</si>
  <si>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</si>
  <si>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</si>
  <si>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</si>
  <si>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</si>
  <si>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</si>
  <si>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</si>
  <si>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</si>
  <si>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</si>
  <si>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</si>
  <si>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</si>
  <si>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</si>
  <si>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</si>
  <si>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</si>
  <si>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</si>
  <si>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</si>
  <si>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</si>
  <si>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</si>
  <si>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</si>
  <si>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</si>
  <si>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</si>
  <si>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</si>
  <si>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</si>
  <si>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</si>
  <si>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</si>
  <si>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</si>
  <si>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</si>
  <si>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</si>
  <si>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</si>
  <si>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</si>
  <si>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</si>
  <si>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</si>
  <si>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</si>
  <si>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</si>
  <si>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</si>
  <si>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</si>
  <si>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</si>
  <si>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</si>
  <si>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</si>
  <si>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</si>
  <si>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</si>
  <si>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</si>
  <si>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</si>
  <si>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</si>
  <si>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</si>
  <si>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</si>
  <si>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</si>
  <si>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</si>
  <si>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</si>
  <si>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</si>
  <si>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</si>
  <si>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</si>
  <si>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</si>
  <si>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</si>
  <si>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</si>
  <si>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</si>
  <si>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</si>
  <si>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</si>
  <si>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</si>
  <si>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</si>
  <si>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</si>
  <si>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</si>
  <si>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</si>
  <si>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</si>
  <si>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</si>
  <si>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</si>
  <si>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</si>
  <si>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</si>
  <si>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</si>
  <si>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</si>
  <si>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</si>
  <si>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</si>
  <si>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</si>
  <si>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</si>
  <si>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</si>
  <si>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</si>
  <si>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</si>
  <si>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</si>
  <si>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</si>
  <si>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</si>
  <si>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</si>
  <si>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</si>
  <si>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</si>
  <si>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</si>
  <si>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</si>
  <si>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</si>
  <si>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</si>
  <si>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</si>
  <si>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</si>
  <si>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</si>
  <si>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</si>
  <si>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</si>
  <si>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</si>
  <si>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</si>
  <si>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</si>
  <si>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</si>
  <si>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</si>
  <si>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</si>
  <si>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</si>
  <si>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</si>
  <si>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</si>
  <si>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</si>
  <si>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</si>
  <si>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</si>
  <si>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</si>
  <si>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</si>
  <si>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</si>
  <si>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</si>
  <si>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</si>
  <si>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</si>
  <si>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</si>
  <si>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</si>
  <si>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</si>
  <si>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</si>
  <si>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</si>
  <si>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</si>
  <si>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</si>
  <si>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</si>
  <si>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</si>
  <si>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</si>
  <si>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</si>
  <si>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</si>
  <si>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</si>
  <si>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</si>
  <si>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</si>
  <si>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</si>
  <si>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</si>
  <si>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</si>
  <si>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</si>
  <si>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</si>
  <si>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</si>
  <si>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</si>
  <si>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</si>
  <si>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</si>
  <si>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</si>
  <si>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</si>
  <si>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</si>
  <si>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</si>
  <si>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</si>
  <si>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</si>
  <si>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</si>
  <si>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</si>
  <si>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</si>
  <si>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</si>
  <si>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</si>
  <si>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</si>
  <si>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</si>
  <si>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</si>
  <si>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</si>
  <si>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</si>
  <si>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</si>
  <si>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</si>
  <si>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</si>
  <si>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</si>
  <si>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</si>
  <si>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</si>
  <si>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</si>
  <si>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</si>
  <si>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</si>
  <si>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</si>
  <si>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</si>
  <si>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</si>
  <si>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</si>
  <si>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</si>
  <si>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</si>
  <si>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</si>
  <si>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</si>
  <si>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</si>
  <si>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</si>
  <si>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</si>
  <si>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</si>
  <si>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</si>
  <si>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</si>
  <si>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</si>
  <si>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</si>
  <si>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</si>
  <si>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</si>
  <si>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</si>
  <si>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</si>
  <si>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</si>
  <si>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</si>
  <si>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</si>
  <si>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</si>
  <si>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</si>
  <si>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</si>
  <si>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</si>
  <si>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</si>
  <si>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</si>
  <si>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</si>
  <si>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</si>
  <si>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</si>
  <si>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</si>
  <si>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</si>
  <si>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</si>
  <si>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</si>
  <si>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</si>
  <si>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</si>
  <si>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</si>
  <si>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</si>
  <si>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</si>
  <si>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</si>
  <si>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</si>
  <si>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</si>
  <si>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</si>
  <si>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</si>
  <si>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</si>
  <si>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</si>
  <si>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</si>
  <si>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</si>
  <si>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</si>
  <si>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</si>
  <si>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</si>
  <si>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</si>
  <si>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</si>
  <si>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</si>
  <si>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</si>
  <si>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</si>
  <si>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</si>
  <si>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</si>
  <si>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</si>
  <si>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</si>
  <si>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</si>
  <si>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</si>
  <si>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</si>
  <si>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</si>
  <si>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</si>
  <si>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</si>
  <si>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</si>
  <si>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</si>
  <si>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</si>
  <si>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</si>
  <si>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</si>
  <si>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</si>
  <si>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</si>
  <si>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</si>
  <si>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</si>
  <si>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</si>
  <si>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</si>
  <si>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</si>
  <si>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</si>
  <si>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</si>
  <si>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</si>
  <si>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</si>
  <si>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</si>
  <si>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</si>
  <si>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</si>
  <si>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</si>
  <si>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</si>
  <si>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</si>
  <si>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</si>
  <si>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</si>
  <si>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</si>
  <si>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</si>
  <si>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</si>
  <si>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</si>
  <si>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</si>
  <si>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</si>
  <si>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</si>
  <si>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</si>
  <si>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</si>
  <si>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</si>
  <si>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</si>
  <si>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</si>
  <si>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</si>
  <si>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</si>
  <si>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</si>
  <si>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</si>
  <si>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</si>
  <si>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</si>
  <si>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</si>
  <si>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</si>
  <si>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</si>
  <si>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</si>
  <si>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</si>
  <si>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</si>
  <si>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</si>
  <si>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</si>
  <si>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</si>
  <si>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</si>
  <si>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</si>
  <si>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</si>
  <si>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</si>
  <si>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</si>
  <si>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</si>
  <si>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</si>
  <si>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</si>
  <si>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</si>
  <si>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</si>
  <si>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</si>
  <si>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</si>
  <si>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</si>
  <si>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</si>
  <si>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</si>
  <si>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</si>
  <si>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</si>
  <si>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</si>
  <si>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</si>
  <si>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</si>
  <si>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</si>
  <si>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</si>
  <si>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</si>
  <si>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</si>
  <si>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</si>
  <si>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</si>
  <si>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</si>
  <si>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</si>
  <si>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</si>
  <si>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</si>
  <si>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</si>
  <si>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</si>
  <si>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</si>
  <si>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</si>
  <si>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</si>
  <si>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</si>
  <si>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</si>
  <si>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</si>
  <si>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</si>
  <si>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</si>
  <si>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</si>
  <si>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</si>
  <si>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</si>
  <si>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</si>
  <si>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</si>
  <si>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</si>
  <si>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</si>
  <si>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</si>
  <si>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</si>
  <si>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</si>
  <si>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</si>
  <si>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</si>
  <si>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</si>
  <si>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</si>
  <si>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</si>
  <si>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</si>
  <si>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</si>
  <si>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</si>
  <si>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</si>
  <si>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</si>
  <si>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</si>
  <si>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</si>
  <si>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</si>
  <si>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</si>
  <si>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</si>
  <si>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</si>
  <si>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</si>
  <si>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</si>
  <si>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</si>
  <si>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</si>
  <si>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</si>
  <si>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</si>
  <si>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</si>
  <si>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</si>
  <si>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</si>
  <si>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</si>
  <si>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</si>
  <si>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</si>
  <si>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</si>
  <si>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</si>
  <si>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</si>
  <si>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</si>
  <si>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</si>
  <si>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</si>
  <si>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</si>
  <si>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</si>
  <si>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</si>
  <si>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</si>
  <si>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</si>
  <si>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</si>
  <si>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</si>
  <si>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</si>
  <si>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</si>
  <si>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</si>
  <si>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</si>
  <si>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</si>
  <si>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</si>
  <si>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</si>
  <si>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</si>
  <si>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</si>
  <si>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</si>
  <si>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</si>
  <si>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</si>
  <si>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</si>
  <si>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</si>
  <si>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</si>
  <si>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</si>
  <si>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</si>
  <si>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</si>
  <si>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</si>
  <si>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</si>
  <si>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</si>
  <si>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</si>
  <si>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</si>
  <si>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</si>
  <si>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</si>
  <si>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</si>
  <si>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</si>
  <si>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</si>
  <si>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</si>
  <si>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</si>
  <si>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</si>
  <si>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</si>
  <si>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</si>
  <si>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</si>
  <si>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</si>
  <si>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</si>
  <si>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</si>
  <si>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</si>
  <si>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</si>
  <si>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</si>
  <si>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</si>
  <si>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</si>
  <si>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</si>
  <si>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</si>
  <si>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</si>
  <si>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</si>
  <si>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</si>
  <si>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</si>
  <si>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</si>
  <si>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</si>
  <si>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</si>
  <si>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</si>
  <si>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</si>
  <si>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</si>
  <si>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</si>
  <si>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</si>
  <si>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</si>
  <si>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</si>
  <si>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</si>
  <si>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</si>
  <si>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</si>
  <si>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</si>
  <si>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</si>
  <si>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</si>
  <si>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</si>
  <si>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</si>
  <si>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</si>
  <si>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</si>
  <si>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</si>
  <si>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</si>
  <si>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</si>
  <si>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</si>
  <si>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</si>
  <si>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</si>
  <si>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</si>
  <si>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</si>
  <si>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</si>
  <si>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</si>
  <si>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</si>
  <si>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</si>
  <si>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</si>
  <si>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</si>
  <si>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</si>
  <si>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</si>
  <si>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</si>
  <si>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</si>
  <si>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</si>
  <si>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</si>
  <si>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</si>
  <si>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</si>
  <si>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</si>
  <si>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</si>
  <si>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</si>
  <si>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</si>
  <si>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</si>
  <si>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</si>
  <si>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</si>
  <si>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</si>
  <si>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</si>
  <si>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</si>
  <si>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</si>
  <si>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</si>
  <si>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</si>
  <si>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</si>
  <si>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</si>
  <si>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</si>
  <si>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</si>
  <si>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</si>
  <si>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</si>
  <si>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</si>
  <si>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</si>
  <si>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</si>
  <si>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</si>
  <si>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</si>
  <si>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</si>
  <si>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</si>
  <si>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</si>
  <si>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</si>
  <si>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</si>
  <si>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</si>
  <si>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</si>
  <si>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</si>
  <si>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</si>
  <si>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</si>
  <si>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</si>
  <si>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</si>
  <si>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</si>
  <si>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</si>
  <si>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</si>
  <si>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</si>
  <si>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</si>
  <si>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</si>
  <si>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</si>
  <si>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</si>
  <si>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</si>
  <si>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</si>
  <si>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</si>
  <si>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</si>
  <si>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</si>
  <si>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</si>
  <si>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</si>
  <si>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</si>
  <si>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</si>
  <si>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</si>
  <si>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</si>
  <si>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</si>
  <si>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</si>
  <si>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</si>
  <si>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</si>
  <si>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</si>
  <si>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</si>
  <si>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</si>
  <si>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</si>
  <si>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</si>
  <si>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</si>
  <si>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</si>
  <si>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</si>
  <si>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</si>
  <si>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</si>
  <si>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</si>
  <si>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</si>
  <si>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</si>
  <si>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</si>
  <si>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</si>
  <si>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</si>
  <si>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</si>
  <si>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</si>
  <si>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</si>
  <si>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</si>
  <si>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</si>
  <si>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</si>
  <si>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</si>
  <si>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</si>
  <si>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</si>
  <si>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</si>
  <si>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</si>
  <si>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</si>
  <si>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</si>
  <si>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</si>
  <si>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</si>
  <si>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</si>
  <si>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</si>
  <si>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</si>
  <si>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</si>
  <si>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</si>
  <si>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</si>
  <si>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</si>
  <si>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</si>
  <si>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</si>
  <si>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</si>
  <si>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</si>
  <si>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</si>
  <si>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</si>
  <si>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</si>
  <si>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</si>
  <si>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</si>
  <si>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</si>
  <si>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</si>
  <si>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</si>
  <si>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</si>
  <si>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</si>
  <si>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</si>
  <si>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</si>
  <si>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</si>
  <si>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</si>
  <si>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</si>
  <si>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</si>
  <si>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</si>
  <si>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</si>
  <si>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</si>
  <si>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</si>
  <si>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</si>
  <si>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</si>
  <si>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</si>
  <si>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</si>
  <si>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</si>
  <si>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</si>
  <si>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</si>
  <si>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</si>
  <si>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</si>
  <si>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</si>
  <si>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</si>
  <si>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</si>
  <si>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</si>
  <si>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</si>
  <si>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</si>
  <si>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</si>
  <si>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</si>
  <si>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</si>
  <si>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</si>
  <si>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</si>
  <si>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</si>
  <si>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</si>
  <si>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</si>
  <si>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</si>
  <si>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</si>
  <si>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</si>
  <si>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</si>
  <si>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</si>
  <si>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</si>
  <si>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</si>
  <si>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</si>
  <si>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</si>
  <si>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</si>
  <si>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</si>
  <si>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</si>
  <si>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</si>
  <si>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</si>
  <si>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</si>
  <si>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</si>
  <si>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</si>
  <si>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</si>
  <si>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</si>
  <si>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</si>
  <si>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</si>
  <si>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</si>
  <si>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</si>
  <si>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</si>
  <si>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</si>
  <si>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</si>
  <si>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</si>
  <si>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</si>
  <si>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</si>
  <si>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</si>
  <si>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</si>
  <si>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</si>
  <si>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</si>
  <si>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</si>
  <si>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</si>
  <si>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</si>
  <si>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</si>
  <si>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</si>
  <si>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</si>
  <si>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</si>
  <si>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</si>
  <si>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</si>
  <si>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</si>
  <si>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</si>
  <si>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</si>
  <si>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</si>
  <si>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</si>
  <si>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</si>
  <si>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</si>
  <si>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</si>
  <si>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</si>
  <si>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</si>
  <si>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</si>
  <si>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</si>
  <si>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</si>
  <si>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</si>
  <si>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</si>
  <si>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</si>
  <si>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</si>
  <si>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</si>
  <si>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</si>
  <si>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</si>
  <si>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</si>
  <si>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</si>
  <si>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</si>
  <si>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</si>
  <si>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</si>
  <si>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</si>
  <si>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</si>
  <si>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</si>
  <si>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</si>
  <si>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</si>
  <si>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</si>
  <si>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</si>
  <si>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</si>
  <si>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</si>
  <si>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</si>
  <si>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</si>
  <si>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</si>
  <si>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</si>
  <si>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</si>
  <si>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</si>
  <si>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</si>
  <si>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</si>
  <si>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</si>
  <si>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</si>
  <si>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</si>
  <si>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</si>
  <si>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</si>
  <si>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</si>
  <si>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</si>
  <si>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</si>
  <si>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</si>
  <si>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</si>
  <si>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</si>
  <si>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</si>
  <si>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</si>
  <si>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</si>
  <si>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</si>
  <si>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</si>
  <si>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</si>
  <si>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</si>
  <si>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</si>
  <si>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</si>
  <si>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</si>
  <si>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</si>
  <si>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</si>
  <si>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</si>
  <si>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</si>
  <si>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</si>
  <si>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</si>
  <si>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</si>
  <si>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</si>
  <si>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</si>
  <si>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</si>
  <si>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</si>
  <si>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</si>
  <si>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</si>
  <si>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</si>
  <si>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</si>
  <si>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</si>
  <si>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</si>
  <si>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</si>
  <si>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</si>
  <si>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</si>
  <si>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</si>
  <si>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</si>
  <si>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</si>
  <si>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</si>
  <si>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</si>
  <si>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</si>
  <si>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</si>
  <si>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</si>
  <si>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</si>
  <si>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</si>
  <si>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</si>
  <si>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</si>
  <si>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</si>
  <si>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</si>
  <si>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</si>
  <si>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</si>
  <si>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</si>
  <si>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</si>
  <si>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</si>
  <si>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</si>
  <si>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</si>
  <si>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</si>
  <si>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</si>
  <si>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</si>
  <si>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</si>
  <si>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</si>
  <si>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</si>
  <si>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</si>
  <si>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</si>
  <si>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</si>
  <si>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</si>
  <si>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</si>
  <si>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</si>
  <si>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</si>
  <si>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</si>
  <si>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</si>
  <si>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</si>
  <si>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</si>
  <si>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</si>
  <si>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</si>
  <si>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</si>
  <si>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</si>
  <si>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</si>
  <si>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</si>
  <si>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</si>
  <si>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</si>
  <si>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</si>
  <si>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</si>
  <si>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</si>
  <si>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</si>
  <si>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</si>
  <si>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</si>
  <si>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</si>
  <si>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</si>
  <si>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</si>
  <si>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</si>
  <si>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</si>
  <si>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</si>
  <si>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</si>
  <si>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</si>
  <si>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</si>
  <si>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</si>
  <si>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</si>
  <si>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</si>
  <si>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</si>
  <si>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</si>
  <si>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</si>
  <si>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</si>
  <si>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</si>
  <si>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</si>
  <si>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</si>
  <si>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</si>
  <si>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</si>
  <si>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</si>
  <si>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</si>
  <si>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</si>
  <si>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</si>
  <si>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</si>
  <si>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</si>
  <si>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</si>
  <si>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</si>
  <si>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</si>
  <si>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</si>
  <si>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</si>
  <si>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</si>
  <si>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</si>
  <si>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</si>
  <si>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</si>
  <si>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</si>
  <si>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</si>
  <si>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</si>
  <si>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</si>
  <si>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</si>
  <si>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</si>
  <si>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</si>
  <si>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</si>
  <si>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</si>
  <si>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</si>
  <si>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</si>
  <si>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</si>
  <si>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</si>
  <si>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</si>
  <si>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</si>
  <si>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</si>
  <si>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</si>
  <si>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</si>
  <si>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</si>
  <si>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</si>
  <si>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</si>
  <si>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</si>
  <si>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</si>
  <si>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</si>
  <si>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</si>
  <si>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</si>
  <si>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</si>
  <si>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</si>
  <si>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</si>
  <si>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</si>
  <si>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</si>
  <si>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</si>
  <si>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</si>
  <si>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</si>
  <si>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</si>
  <si>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</si>
  <si>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</si>
  <si>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</si>
  <si>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</si>
  <si>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</si>
  <si>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</si>
  <si>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</si>
  <si>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</si>
  <si>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</si>
  <si>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</si>
  <si>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</si>
  <si>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</si>
  <si>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</si>
  <si>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</si>
  <si>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</si>
  <si>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</si>
  <si>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</si>
  <si>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</si>
  <si>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</si>
  <si>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</si>
  <si>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</si>
  <si>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</si>
  <si>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</si>
  <si>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</si>
  <si>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</si>
  <si>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</si>
  <si>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</si>
  <si>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</si>
  <si>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</si>
  <si>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</si>
  <si>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</si>
  <si>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</si>
  <si>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</si>
  <si>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</si>
  <si>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</si>
  <si>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</si>
  <si>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</si>
  <si>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</si>
  <si>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</si>
  <si>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</si>
  <si>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</si>
  <si>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</si>
  <si>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</si>
  <si>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</si>
  <si>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</si>
  <si>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</si>
  <si>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</si>
  <si>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</si>
  <si>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</si>
  <si>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</si>
  <si>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</si>
  <si>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</si>
  <si>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</si>
  <si>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</si>
  <si>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</si>
  <si>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</si>
  <si>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</si>
  <si>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</si>
  <si>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</si>
  <si>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</si>
  <si>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</si>
  <si>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</si>
  <si>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</si>
  <si>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</si>
  <si>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</si>
  <si>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</si>
  <si>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</si>
  <si>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</si>
  <si>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</si>
  <si>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</si>
  <si>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</si>
  <si>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</si>
  <si>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</si>
  <si>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</si>
  <si>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</si>
  <si>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</si>
  <si>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</si>
  <si>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</si>
  <si>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</si>
  <si>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</si>
  <si>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</si>
  <si>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</si>
  <si>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</si>
  <si>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</si>
  <si>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</si>
  <si>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</si>
  <si>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</si>
  <si>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</si>
  <si>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</si>
  <si>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</si>
  <si>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</si>
  <si>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</si>
  <si>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</si>
  <si>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</si>
  <si>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</si>
  <si>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</si>
  <si>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</si>
  <si>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</si>
  <si>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</si>
  <si>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</si>
  <si>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</si>
  <si>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</si>
  <si>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</si>
  <si>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</si>
  <si>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</si>
  <si>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</si>
  <si>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</si>
  <si>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</si>
  <si>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</si>
  <si>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</si>
  <si>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</si>
  <si>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</si>
  <si>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</si>
  <si>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</si>
  <si>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</si>
  <si>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</si>
  <si>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</si>
  <si>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</si>
  <si>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</si>
  <si>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</si>
  <si>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</si>
  <si>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</si>
  <si>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</si>
  <si>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</si>
  <si>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</si>
  <si>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</si>
  <si>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</si>
  <si>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</si>
  <si>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</si>
  <si>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</si>
  <si>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</si>
  <si>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</si>
  <si>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</si>
  <si>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</si>
  <si>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</si>
  <si>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</si>
  <si>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</si>
  <si>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</si>
  <si>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</si>
  <si>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</si>
  <si>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</si>
  <si>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</si>
  <si>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</si>
  <si>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</si>
  <si>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</si>
  <si>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</si>
  <si>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</si>
  <si>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</si>
  <si>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</si>
  <si>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</si>
  <si>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</si>
  <si>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</si>
  <si>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</si>
  <si>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</si>
  <si>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</si>
  <si>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</si>
  <si>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</si>
  <si>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</si>
  <si>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</si>
  <si>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</si>
  <si>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</si>
  <si>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</si>
  <si>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</si>
  <si>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</si>
  <si>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</si>
  <si>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</si>
  <si>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</si>
  <si>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</si>
  <si>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</si>
  <si>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</si>
  <si>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</si>
  <si>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</si>
  <si>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</si>
  <si>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</si>
  <si>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</si>
  <si>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</si>
  <si>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</si>
  <si>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</si>
  <si>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</si>
  <si>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</si>
  <si>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</si>
  <si>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</si>
  <si>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</si>
  <si>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</si>
  <si>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</si>
  <si>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</si>
  <si>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</si>
  <si>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</si>
  <si>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</si>
  <si>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</si>
  <si>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</si>
  <si>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</si>
  <si>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</si>
  <si>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</si>
  <si>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</si>
  <si>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</si>
  <si>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</si>
  <si>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</si>
  <si>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</si>
  <si>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</si>
  <si>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</si>
  <si>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</si>
  <si>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</si>
  <si>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</si>
  <si>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</si>
  <si>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</si>
  <si>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</si>
  <si>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</si>
  <si>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</si>
  <si>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</si>
  <si>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</si>
  <si>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</si>
  <si>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</si>
  <si>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</si>
  <si>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</si>
  <si>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</si>
  <si>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</si>
  <si>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</si>
  <si>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</si>
  <si>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</si>
  <si>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</si>
  <si>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</si>
  <si>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</si>
  <si>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</si>
  <si>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</si>
  <si>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</si>
  <si>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</si>
  <si>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</si>
  <si>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</si>
  <si>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</si>
  <si>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</si>
  <si>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</si>
  <si>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</si>
  <si>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</si>
  <si>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</si>
  <si>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</si>
  <si>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</si>
  <si>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</si>
  <si>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</si>
  <si>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</si>
  <si>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</si>
  <si>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</si>
  <si>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</si>
  <si>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</si>
  <si>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</si>
  <si>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</si>
  <si>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</si>
  <si>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</si>
  <si>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</si>
  <si>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</si>
  <si>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</si>
  <si>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</si>
  <si>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</si>
  <si>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</si>
  <si>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</si>
  <si>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</si>
  <si>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</si>
  <si>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</si>
  <si>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</si>
  <si>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</si>
  <si>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</si>
  <si>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</si>
  <si>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</si>
  <si>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</si>
  <si>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</si>
  <si>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</si>
  <si>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</si>
  <si>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</si>
  <si>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</si>
  <si>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</si>
  <si>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</si>
  <si>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</si>
  <si>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</si>
  <si>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</si>
  <si>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</si>
  <si>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</si>
  <si>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</si>
  <si>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</si>
  <si>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</si>
  <si>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</si>
  <si>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</si>
  <si>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</si>
  <si>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</si>
  <si>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</si>
  <si>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</si>
  <si>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</si>
  <si>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</si>
  <si>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</si>
  <si>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</si>
  <si>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</si>
  <si>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</si>
  <si>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</si>
  <si>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</si>
  <si>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</si>
  <si>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</si>
  <si>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</si>
  <si>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</si>
  <si>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</si>
  <si>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</si>
  <si>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</si>
  <si>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</si>
  <si>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</si>
  <si>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</si>
  <si>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</si>
  <si>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</si>
  <si>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</si>
  <si>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</si>
  <si>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</si>
  <si>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</si>
  <si>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</si>
  <si>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</si>
  <si>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</si>
  <si>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</si>
  <si>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</si>
  <si>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</si>
  <si>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</si>
  <si>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</si>
  <si>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</si>
  <si>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</si>
  <si>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</si>
  <si>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</si>
  <si>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</si>
  <si>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</si>
  <si>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</si>
  <si>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</si>
  <si>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</si>
  <si>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</si>
  <si>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</si>
  <si>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</si>
  <si>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</si>
  <si>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</si>
  <si>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</si>
  <si>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</si>
  <si>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</si>
  <si>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</si>
  <si>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</si>
  <si>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</si>
  <si>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</si>
  <si>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</si>
  <si>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</si>
  <si>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</si>
  <si>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</si>
  <si>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</si>
  <si>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</si>
  <si>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</si>
  <si>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</si>
  <si>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</si>
  <si>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</si>
  <si>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</si>
  <si>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</si>
  <si>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</si>
  <si>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</si>
  <si>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</si>
  <si>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</si>
  <si>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</si>
  <si>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</si>
  <si>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</si>
  <si>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</si>
  <si>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</si>
  <si>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Investor Relations (nykredit.com)</t>
  </si>
  <si>
    <t>30 June 2024</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</si>
  <si>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</si>
  <si>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</si>
  <si>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</si>
  <si>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</si>
  <si>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</si>
  <si>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</si>
  <si>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</si>
  <si>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</si>
  <si>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</si>
  <si>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</si>
  <si>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</si>
  <si>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</si>
  <si>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</si>
  <si>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</si>
  <si>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</si>
  <si>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</si>
  <si>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</si>
  <si>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</si>
  <si>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</si>
  <si>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</si>
  <si>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</si>
  <si>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</si>
  <si>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</si>
  <si>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</si>
  <si>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</si>
  <si>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</si>
  <si>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</si>
  <si>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</si>
  <si>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</si>
  <si>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</si>
  <si>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</si>
  <si>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</si>
  <si>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</si>
  <si>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</si>
  <si>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</si>
  <si>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</si>
  <si>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</si>
  <si>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</si>
  <si>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</si>
  <si>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</si>
  <si>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</si>
  <si>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</si>
  <si>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</si>
  <si>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</si>
  <si>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</si>
  <si>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</si>
  <si>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</si>
  <si>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</si>
  <si>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</si>
  <si>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</si>
  <si>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</si>
  <si>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</si>
  <si>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</si>
  <si>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</si>
  <si>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</si>
  <si>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</si>
  <si>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</si>
  <si>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</si>
  <si>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</si>
  <si>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</si>
  <si>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</si>
  <si>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</si>
  <si>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</si>
  <si>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</si>
  <si>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</si>
  <si>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</si>
  <si>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</si>
  <si>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</si>
  <si>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</si>
  <si>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</si>
  <si>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</si>
  <si>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</si>
  <si>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</si>
  <si>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</si>
  <si>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</si>
  <si>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</si>
  <si>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</si>
  <si>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</si>
  <si>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</si>
  <si>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</si>
  <si>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</si>
  <si>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</si>
  <si>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</si>
  <si>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</si>
  <si>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</si>
  <si>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</si>
  <si>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</si>
  <si>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</si>
  <si>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</si>
  <si>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</si>
  <si>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</si>
  <si>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</si>
  <si>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</si>
  <si>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</si>
  <si>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</si>
  <si>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</si>
  <si>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</si>
  <si>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</si>
  <si>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</si>
  <si>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</si>
  <si>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</si>
  <si>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</si>
  <si>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</si>
  <si>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</si>
  <si>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</si>
  <si>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</si>
  <si>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</si>
  <si>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</si>
  <si>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</si>
  <si>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</si>
  <si>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</si>
  <si>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</si>
  <si>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</si>
  <si>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</si>
  <si>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</si>
  <si>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</si>
  <si>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</si>
  <si>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</si>
  <si>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</si>
  <si>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</si>
  <si>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</si>
  <si>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</si>
  <si>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</si>
  <si>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</si>
  <si>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</si>
  <si>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</si>
  <si>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</si>
  <si>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</si>
  <si>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</si>
  <si>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</si>
  <si>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</si>
  <si>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</si>
  <si>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</si>
  <si>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</si>
  <si>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</si>
  <si>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</si>
  <si>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</si>
  <si>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</si>
  <si>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</si>
  <si>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</si>
  <si>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</si>
  <si>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</si>
  <si>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Residual</t>
  </si>
  <si>
    <t>30/09/24</t>
  </si>
  <si>
    <t>Q3 2024</t>
  </si>
  <si>
    <t>07/11/24</t>
  </si>
  <si>
    <t>Nykredit Realkredit - Capital Center I</t>
  </si>
  <si>
    <t>Reporting Date: 07/11/24</t>
  </si>
  <si>
    <t>Cut-off Date: 30/09/24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</si>
</sst>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4" fontId="0" fillId="0" borderId="0" xfId="0" applyNumberFormat="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0" fillId="4" borderId="0" xfId="0" applyFill="1" applyAlignment="1">
      <alignment horizontal="center" vertical="center"/>
    </xf>
    <xf numFmtId="0" fontId="0" fillId="4" borderId="24" xfId="0" applyFill="1" applyBorder="1" applyAlignment="1">
      <alignment horizontal="center" vertical="center"/>
    </xf>
    <xf numFmtId="0" fontId="57" fillId="4" borderId="0" xfId="0" applyFont="1" applyFill="1" applyAlignment="1">
      <alignment horizontal="left" vertical="center"/>
    </xf>
    <xf numFmtId="0" fontId="78" fillId="10" borderId="0" xfId="0" applyFont="1" applyFill="1" applyAlignment="1">
      <alignment horizontal="center" vertical="center" wrapText="1"/>
    </xf>
    <xf numFmtId="0" fontId="76" fillId="4"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xfId="2" builtinId="8"/>
    <cellStyle name="Hyperlink 2" xfId="10" xr:uid="{88E4A452-455F-45AA-BDC5-FC794B4867C7}"/>
    <cellStyle name="Komma 2" xfId="11" xr:uid="{B2F54FF6-34C0-42B7-867F-53CD7CF97FB5}"/>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07/11/2024</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30/09/2024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110421" y="453204"/>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F21" sqref="F21"/>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40" t="s">
        <v>2400</v>
      </c>
      <c r="B1" s="440"/>
      <c r="C1" s="440"/>
      <c r="D1" s="440"/>
      <c r="E1" s="440"/>
    </row>
    <row r="2" spans="1:13" x14ac:dyDescent="0.25">
      <c r="H2" t="s">
        <v>2401</v>
      </c>
      <c r="I2" t="s">
        <v>2402</v>
      </c>
      <c r="J2" t="s">
        <v>2409</v>
      </c>
      <c r="K2" t="s">
        <v>2403</v>
      </c>
      <c r="L2" t="s">
        <v>2404</v>
      </c>
      <c r="M2" t="s">
        <v>87</v>
      </c>
    </row>
    <row r="3" spans="1:13" x14ac:dyDescent="0.25">
      <c r="H3">
        <v>2024</v>
      </c>
      <c r="I3" t="s">
        <v>2826</v>
      </c>
      <c r="J3" t="s">
        <v>2414</v>
      </c>
      <c r="K3" s="193" t="s">
        <v>2830</v>
      </c>
      <c r="L3" s="194" t="s">
        <v>2960</v>
      </c>
      <c r="M3" s="194" t="s">
        <v>2958</v>
      </c>
    </row>
    <row r="5" spans="1:13" x14ac:dyDescent="0.25">
      <c r="L5" t="s">
        <v>2832</v>
      </c>
    </row>
    <row r="6" spans="1:13" x14ac:dyDescent="0.25">
      <c r="L6" s="193" t="s">
        <v>2833</v>
      </c>
    </row>
    <row r="18" spans="1:8" ht="18.75" x14ac:dyDescent="0.3">
      <c r="A18" s="441" t="s">
        <v>2834</v>
      </c>
      <c r="B18" s="441"/>
      <c r="C18" s="441"/>
      <c r="D18" s="441"/>
      <c r="E18" s="441"/>
    </row>
    <row r="26" spans="1:8" x14ac:dyDescent="0.25">
      <c r="H26" s="193"/>
    </row>
    <row r="28" spans="1:8" x14ac:dyDescent="0.25">
      <c r="H28" s="193"/>
    </row>
    <row r="39" spans="1:1" x14ac:dyDescent="0.25">
      <c r="A39" t="s">
        <v>2408</v>
      </c>
    </row>
    <row r="40" spans="1:1" x14ac:dyDescent="0.25">
      <c r="A40" t="str" cm="1">
        <f t="array" ref="A40">"S:\Product_Reporting\3_Ekstern\3002 HTT NTT\"&amp;$H$3&amp;"-"&amp;Table1[Måned]&amp;"\3002_05 HTT\"</f>
        <v>S:\Product_Reporting\3_Ekstern\3002 HTT NTT\2024-09\3002_05 HTT\</v>
      </c>
    </row>
    <row r="41" spans="1:1" x14ac:dyDescent="0.25">
      <c r="A41" t="s">
        <v>2409</v>
      </c>
    </row>
    <row r="42" spans="1:1" x14ac:dyDescent="0.25">
      <c r="A42" t="str" cm="1">
        <f t="array" ref="A42">Table1[Kapitalcenter]</f>
        <v>I</v>
      </c>
    </row>
    <row r="43" spans="1:1" x14ac:dyDescent="0.25">
      <c r="A43" t="str" cm="1">
        <f t="array" ref="A43">Table1[Årstal]&amp;"_"&amp;Table1[Kvartal]</f>
        <v>2024_Q3</v>
      </c>
    </row>
    <row r="44" spans="1:1" x14ac:dyDescent="0.25">
      <c r="A44" t="str" cm="1">
        <f t="array" ref="A44">"S:\Product_Reporting\3_Ekstern\3002 HTT NTT\"&amp;$H$3&amp;"-"&amp;Table1[Måned]&amp;"\3002_06 NTT\"</f>
        <v>S:\Product_Reporting\3_Ekstern\3002 HTT NTT\2024-09\3002_06 NTT\</v>
      </c>
    </row>
    <row r="45" spans="1:1" x14ac:dyDescent="0.25">
      <c r="A45" s="195" t="str" cm="1">
        <f t="array" ref="A45">"S:\ECBC Labbeling af Covered Bonds\"&amp;Table1[Årstal]&amp;Table1[Kvartal]&amp;"\Til S&amp;P\"</f>
        <v>S:\ECBC Labbeling af Covered Bonds\2024Q3\Til S&amp;P\</v>
      </c>
    </row>
    <row r="46" spans="1:1" x14ac:dyDescent="0.25">
      <c r="A46" t="s">
        <v>2410</v>
      </c>
    </row>
    <row r="47" spans="1:1" x14ac:dyDescent="0.25">
      <c r="A47" t="s">
        <v>2406</v>
      </c>
    </row>
    <row r="48" spans="1:1" x14ac:dyDescent="0.25">
      <c r="A48" t="s">
        <v>2411</v>
      </c>
    </row>
    <row r="49" spans="1:1" x14ac:dyDescent="0.25">
      <c r="A49" t="s">
        <v>2412</v>
      </c>
    </row>
    <row r="50" spans="1:1" x14ac:dyDescent="0.25">
      <c r="A50" t="s">
        <v>2413</v>
      </c>
    </row>
    <row r="51" spans="1:1" x14ac:dyDescent="0.25">
      <c r="A51" t="s">
        <v>2414</v>
      </c>
    </row>
    <row r="52" spans="1:1" x14ac:dyDescent="0.25">
      <c r="A52" t="s">
        <v>2957</v>
      </c>
    </row>
    <row r="54" spans="1:1" x14ac:dyDescent="0.25">
      <c r="A54" t="s">
        <v>2824</v>
      </c>
    </row>
    <row r="55" spans="1:1" x14ac:dyDescent="0.25">
      <c r="A55" t="s">
        <v>2825</v>
      </c>
    </row>
    <row r="56" spans="1:1" x14ac:dyDescent="0.25">
      <c r="A56" t="s">
        <v>2405</v>
      </c>
    </row>
    <row r="57" spans="1:1" x14ac:dyDescent="0.25">
      <c r="A57" t="s">
        <v>2826</v>
      </c>
    </row>
    <row r="58" spans="1:1" x14ac:dyDescent="0.25">
      <c r="A58" t="s">
        <v>2827</v>
      </c>
    </row>
    <row r="60" spans="1:1" x14ac:dyDescent="0.25">
      <c r="A60" t="s">
        <v>2828</v>
      </c>
    </row>
    <row r="61" spans="1:1" x14ac:dyDescent="0.25">
      <c r="A61" s="193" t="s">
        <v>2829</v>
      </c>
    </row>
    <row r="62" spans="1:1" x14ac:dyDescent="0.25">
      <c r="A62" s="193" t="s">
        <v>2407</v>
      </c>
    </row>
    <row r="63" spans="1:1" x14ac:dyDescent="0.25">
      <c r="A63" s="193" t="s">
        <v>2830</v>
      </c>
    </row>
    <row r="64" spans="1:1" x14ac:dyDescent="0.25">
      <c r="A64" s="193" t="s">
        <v>2831</v>
      </c>
    </row>
    <row r="66" spans="1:1" x14ac:dyDescent="0.25">
      <c r="A66" s="195" t="str" cm="1">
        <f t="array" ref="A66">"S:\ECBC Labbeling af Covered Bonds\"&amp;Table1[Årstal]&amp;Table1[Kvartal]&amp;"\"</f>
        <v>S:\ECBC Labbeling af Covered Bonds\2024Q3\</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zoomScale="70" zoomScaleNormal="70" workbookViewId="0">
      <selection activeCell="B19" sqref="B19"/>
    </sheetView>
  </sheetViews>
  <sheetFormatPr defaultColWidth="11.42578125" defaultRowHeight="15" outlineLevelRow="1" x14ac:dyDescent="0.25"/>
  <cols>
    <col min="1" max="1" width="16.42578125" customWidth="1"/>
    <col min="2" max="2" width="89.7109375" style="51" bestFit="1" customWidth="1"/>
    <col min="3" max="3" width="134.5703125" customWidth="1"/>
  </cols>
  <sheetData>
    <row r="1" spans="1:3" ht="31.5" x14ac:dyDescent="0.25">
      <c r="A1" s="48" t="s">
        <v>781</v>
      </c>
      <c r="B1" s="48"/>
      <c r="C1" s="186" t="s">
        <v>2353</v>
      </c>
    </row>
    <row r="2" spans="1:3" x14ac:dyDescent="0.25">
      <c r="B2" s="49"/>
      <c r="C2" s="49"/>
    </row>
    <row r="3" spans="1:3" x14ac:dyDescent="0.25">
      <c r="A3" s="94" t="s">
        <v>782</v>
      </c>
      <c r="B3" s="95"/>
      <c r="C3" s="49"/>
    </row>
    <row r="4" spans="1:3" x14ac:dyDescent="0.25">
      <c r="C4" s="49"/>
    </row>
    <row r="5" spans="1:3" ht="37.5" x14ac:dyDescent="0.25">
      <c r="A5" s="62" t="s">
        <v>79</v>
      </c>
      <c r="B5" s="62" t="s">
        <v>783</v>
      </c>
      <c r="C5" s="96" t="s">
        <v>1179</v>
      </c>
    </row>
    <row r="6" spans="1:3" ht="30" x14ac:dyDescent="0.25">
      <c r="A6" s="1" t="s">
        <v>784</v>
      </c>
      <c r="B6" s="65" t="s">
        <v>2317</v>
      </c>
      <c r="C6" s="407" t="s">
        <v>2316</v>
      </c>
    </row>
    <row r="7" spans="1:3" ht="30" x14ac:dyDescent="0.25">
      <c r="A7" s="1" t="s">
        <v>785</v>
      </c>
      <c r="B7" s="65" t="s">
        <v>2319</v>
      </c>
      <c r="C7" s="407" t="s">
        <v>2320</v>
      </c>
    </row>
    <row r="8" spans="1:3" ht="30" x14ac:dyDescent="0.25">
      <c r="A8" s="1" t="s">
        <v>786</v>
      </c>
      <c r="B8" s="65" t="s">
        <v>2318</v>
      </c>
      <c r="C8" s="407" t="s">
        <v>2321</v>
      </c>
    </row>
    <row r="9" spans="1:3" ht="396" customHeight="1" x14ac:dyDescent="0.25">
      <c r="A9" s="1" t="s">
        <v>787</v>
      </c>
      <c r="B9" s="65" t="s">
        <v>788</v>
      </c>
      <c r="C9" s="197" t="s">
        <v>2463</v>
      </c>
    </row>
    <row r="10" spans="1:3" ht="44.25" customHeight="1" x14ac:dyDescent="0.25">
      <c r="A10" s="1" t="s">
        <v>789</v>
      </c>
      <c r="B10" s="65" t="s">
        <v>1003</v>
      </c>
      <c r="C10" s="148" t="s">
        <v>2464</v>
      </c>
    </row>
    <row r="11" spans="1:3" ht="54.75" customHeight="1" x14ac:dyDescent="0.25">
      <c r="A11" s="1" t="s">
        <v>790</v>
      </c>
      <c r="B11" s="65" t="s">
        <v>791</v>
      </c>
      <c r="C11" s="148" t="s">
        <v>2464</v>
      </c>
    </row>
    <row r="12" spans="1:3" x14ac:dyDescent="0.25">
      <c r="A12" s="1" t="s">
        <v>792</v>
      </c>
      <c r="B12" s="65" t="s">
        <v>2250</v>
      </c>
      <c r="C12" s="408" t="s">
        <v>2816</v>
      </c>
    </row>
    <row r="13" spans="1:3" ht="30" x14ac:dyDescent="0.25">
      <c r="A13" s="1" t="s">
        <v>794</v>
      </c>
      <c r="B13" s="65" t="s">
        <v>793</v>
      </c>
      <c r="C13" s="148" t="s">
        <v>2817</v>
      </c>
    </row>
    <row r="14" spans="1:3" x14ac:dyDescent="0.25">
      <c r="A14" s="1" t="s">
        <v>796</v>
      </c>
      <c r="B14" s="65" t="s">
        <v>795</v>
      </c>
      <c r="C14" s="148" t="s">
        <v>2818</v>
      </c>
    </row>
    <row r="15" spans="1:3" ht="30" x14ac:dyDescent="0.25">
      <c r="A15" s="1" t="s">
        <v>798</v>
      </c>
      <c r="B15" s="65" t="s">
        <v>797</v>
      </c>
      <c r="C15" s="148"/>
    </row>
    <row r="16" spans="1:3" x14ac:dyDescent="0.25">
      <c r="A16" s="1" t="s">
        <v>800</v>
      </c>
      <c r="B16" s="65" t="s">
        <v>799</v>
      </c>
      <c r="C16" s="148" t="s">
        <v>2819</v>
      </c>
    </row>
    <row r="17" spans="1:3" ht="30" customHeight="1" x14ac:dyDescent="0.25">
      <c r="A17" s="1" t="s">
        <v>802</v>
      </c>
      <c r="B17" s="69" t="s">
        <v>801</v>
      </c>
      <c r="C17" s="148" t="s">
        <v>2465</v>
      </c>
    </row>
    <row r="18" spans="1:3" x14ac:dyDescent="0.25">
      <c r="A18" s="1" t="s">
        <v>804</v>
      </c>
      <c r="B18" s="69" t="s">
        <v>803</v>
      </c>
      <c r="C18" s="148" t="s">
        <v>2820</v>
      </c>
    </row>
    <row r="19" spans="1:3" x14ac:dyDescent="0.25">
      <c r="A19" s="1" t="s">
        <v>2249</v>
      </c>
      <c r="B19" s="69" t="s">
        <v>805</v>
      </c>
      <c r="C19" s="148" t="s">
        <v>2821</v>
      </c>
    </row>
    <row r="20" spans="1:3" x14ac:dyDescent="0.25">
      <c r="A20" s="1" t="s">
        <v>2251</v>
      </c>
      <c r="B20" s="65" t="s">
        <v>2248</v>
      </c>
      <c r="C20" s="148" t="s">
        <v>2822</v>
      </c>
    </row>
    <row r="21" spans="1:3" x14ac:dyDescent="0.25">
      <c r="A21" s="1" t="s">
        <v>806</v>
      </c>
      <c r="B21" s="66" t="s">
        <v>807</v>
      </c>
      <c r="C21" s="179"/>
    </row>
    <row r="22" spans="1:3" x14ac:dyDescent="0.25">
      <c r="A22" s="1" t="s">
        <v>808</v>
      </c>
      <c r="B22" s="179"/>
      <c r="C22" s="179"/>
    </row>
    <row r="23" spans="1:3" outlineLevel="1" x14ac:dyDescent="0.25">
      <c r="A23" s="1" t="s">
        <v>809</v>
      </c>
      <c r="B23" s="148"/>
      <c r="C23" s="148"/>
    </row>
    <row r="24" spans="1:3" outlineLevel="1" x14ac:dyDescent="0.25">
      <c r="A24" s="1" t="s">
        <v>810</v>
      </c>
      <c r="B24" s="93"/>
      <c r="C24" s="148"/>
    </row>
    <row r="25" spans="1:3" outlineLevel="1" x14ac:dyDescent="0.25">
      <c r="A25" s="1" t="s">
        <v>811</v>
      </c>
      <c r="B25" s="93"/>
      <c r="C25" s="148"/>
    </row>
    <row r="26" spans="1:3" outlineLevel="1" x14ac:dyDescent="0.25">
      <c r="A26" s="1" t="s">
        <v>1911</v>
      </c>
      <c r="B26" s="93"/>
      <c r="C26" s="148"/>
    </row>
    <row r="27" spans="1:3" outlineLevel="1" x14ac:dyDescent="0.25">
      <c r="A27" s="1" t="s">
        <v>1912</v>
      </c>
      <c r="B27" s="93"/>
      <c r="C27" s="148"/>
    </row>
    <row r="28" spans="1:3" ht="18.75" outlineLevel="1" x14ac:dyDescent="0.25">
      <c r="A28" s="62"/>
      <c r="B28" s="62" t="s">
        <v>1848</v>
      </c>
      <c r="C28" s="96" t="s">
        <v>1179</v>
      </c>
    </row>
    <row r="29" spans="1:3" outlineLevel="1" x14ac:dyDescent="0.25">
      <c r="A29" s="1" t="s">
        <v>813</v>
      </c>
      <c r="B29" s="65" t="s">
        <v>1846</v>
      </c>
      <c r="C29" s="198" t="s">
        <v>2466</v>
      </c>
    </row>
    <row r="30" spans="1:3" outlineLevel="1" x14ac:dyDescent="0.25">
      <c r="A30" s="1" t="s">
        <v>816</v>
      </c>
      <c r="B30" s="65" t="s">
        <v>1847</v>
      </c>
      <c r="C30" s="148"/>
    </row>
    <row r="31" spans="1:3" outlineLevel="1" x14ac:dyDescent="0.25">
      <c r="A31" s="1" t="s">
        <v>819</v>
      </c>
      <c r="B31" s="65" t="s">
        <v>1845</v>
      </c>
      <c r="C31" s="198" t="s">
        <v>2467</v>
      </c>
    </row>
    <row r="32" spans="1:3" ht="30" outlineLevel="1" x14ac:dyDescent="0.25">
      <c r="A32" s="1" t="s">
        <v>822</v>
      </c>
      <c r="B32" s="181" t="s">
        <v>2363</v>
      </c>
      <c r="C32" s="148"/>
    </row>
    <row r="33" spans="1:3" outlineLevel="1" x14ac:dyDescent="0.25">
      <c r="A33" s="1" t="s">
        <v>823</v>
      </c>
      <c r="B33" s="180"/>
      <c r="C33" s="148"/>
    </row>
    <row r="34" spans="1:3" outlineLevel="1" x14ac:dyDescent="0.25">
      <c r="A34" s="1" t="s">
        <v>1165</v>
      </c>
      <c r="B34" s="180"/>
      <c r="C34" s="148"/>
    </row>
    <row r="35" spans="1:3" outlineLevel="1" x14ac:dyDescent="0.25">
      <c r="A35" s="1" t="s">
        <v>1859</v>
      </c>
      <c r="B35" s="180"/>
      <c r="C35" s="148"/>
    </row>
    <row r="36" spans="1:3" outlineLevel="1" x14ac:dyDescent="0.25">
      <c r="A36" s="1" t="s">
        <v>1860</v>
      </c>
      <c r="B36" s="180"/>
      <c r="C36" s="148"/>
    </row>
    <row r="37" spans="1:3" outlineLevel="1" x14ac:dyDescent="0.25">
      <c r="A37" s="1" t="s">
        <v>1861</v>
      </c>
      <c r="B37" s="180"/>
      <c r="C37" s="148"/>
    </row>
    <row r="38" spans="1:3" outlineLevel="1" x14ac:dyDescent="0.25">
      <c r="A38" s="1" t="s">
        <v>1862</v>
      </c>
      <c r="B38" s="180"/>
      <c r="C38" s="148"/>
    </row>
    <row r="39" spans="1:3" outlineLevel="1" x14ac:dyDescent="0.25">
      <c r="A39" s="1" t="s">
        <v>1863</v>
      </c>
      <c r="B39" s="180"/>
      <c r="C39" s="148"/>
    </row>
    <row r="40" spans="1:3" outlineLevel="1" x14ac:dyDescent="0.25">
      <c r="A40" s="1" t="s">
        <v>1864</v>
      </c>
      <c r="B40"/>
      <c r="C40" s="148"/>
    </row>
    <row r="41" spans="1:3" outlineLevel="1" x14ac:dyDescent="0.25">
      <c r="A41" s="1" t="s">
        <v>1865</v>
      </c>
      <c r="B41" s="180"/>
      <c r="C41" s="148"/>
    </row>
    <row r="42" spans="1:3" outlineLevel="1" x14ac:dyDescent="0.25">
      <c r="A42" s="1" t="s">
        <v>1866</v>
      </c>
      <c r="B42" s="180"/>
      <c r="C42" s="148"/>
    </row>
    <row r="43" spans="1:3" outlineLevel="1" x14ac:dyDescent="0.25">
      <c r="A43" s="1" t="s">
        <v>1867</v>
      </c>
      <c r="B43" s="180"/>
      <c r="C43" s="148"/>
    </row>
    <row r="44" spans="1:3" ht="18.75" x14ac:dyDescent="0.25">
      <c r="A44" s="62"/>
      <c r="B44" s="62" t="s">
        <v>1849</v>
      </c>
      <c r="C44" s="96" t="s">
        <v>812</v>
      </c>
    </row>
    <row r="45" spans="1:3" x14ac:dyDescent="0.25">
      <c r="A45" s="1" t="s">
        <v>824</v>
      </c>
      <c r="B45" s="69" t="s">
        <v>814</v>
      </c>
      <c r="C45" s="51" t="s">
        <v>815</v>
      </c>
    </row>
    <row r="46" spans="1:3" x14ac:dyDescent="0.25">
      <c r="A46" s="1" t="s">
        <v>1851</v>
      </c>
      <c r="B46" s="69" t="s">
        <v>817</v>
      </c>
      <c r="C46" s="51" t="s">
        <v>818</v>
      </c>
    </row>
    <row r="47" spans="1:3" x14ac:dyDescent="0.25">
      <c r="A47" s="1" t="s">
        <v>1852</v>
      </c>
      <c r="B47" s="69" t="s">
        <v>820</v>
      </c>
      <c r="C47" s="51" t="s">
        <v>821</v>
      </c>
    </row>
    <row r="48" spans="1:3" outlineLevel="1" x14ac:dyDescent="0.25">
      <c r="A48" s="1" t="s">
        <v>826</v>
      </c>
      <c r="B48" s="181" t="s">
        <v>2398</v>
      </c>
      <c r="C48" s="148" t="s">
        <v>1127</v>
      </c>
    </row>
    <row r="49" spans="1:3" outlineLevel="1" x14ac:dyDescent="0.25">
      <c r="A49" s="1" t="s">
        <v>827</v>
      </c>
      <c r="B49" s="153"/>
      <c r="C49" s="148"/>
    </row>
    <row r="50" spans="1:3" outlineLevel="1" x14ac:dyDescent="0.25">
      <c r="A50" s="1" t="s">
        <v>828</v>
      </c>
      <c r="B50" s="181"/>
      <c r="C50" s="148"/>
    </row>
    <row r="51" spans="1:3" ht="18.75" x14ac:dyDescent="0.25">
      <c r="A51" s="62"/>
      <c r="B51" s="62" t="s">
        <v>1850</v>
      </c>
      <c r="C51" s="96" t="s">
        <v>1179</v>
      </c>
    </row>
    <row r="52" spans="1:3" x14ac:dyDescent="0.25">
      <c r="A52" s="1" t="s">
        <v>1853</v>
      </c>
      <c r="B52" s="65" t="s">
        <v>825</v>
      </c>
      <c r="C52" s="51" t="s">
        <v>818</v>
      </c>
    </row>
    <row r="53" spans="1:3" x14ac:dyDescent="0.25">
      <c r="A53" s="1" t="s">
        <v>1854</v>
      </c>
      <c r="B53" s="153"/>
      <c r="C53" s="179"/>
    </row>
    <row r="54" spans="1:3" x14ac:dyDescent="0.25">
      <c r="A54" s="1" t="s">
        <v>1855</v>
      </c>
      <c r="B54" s="153"/>
      <c r="C54" s="179"/>
    </row>
    <row r="55" spans="1:3" x14ac:dyDescent="0.25">
      <c r="A55" s="1" t="s">
        <v>1856</v>
      </c>
      <c r="B55" s="153"/>
      <c r="C55" s="179"/>
    </row>
    <row r="56" spans="1:3" x14ac:dyDescent="0.25">
      <c r="A56" s="1" t="s">
        <v>1857</v>
      </c>
      <c r="B56" s="153"/>
      <c r="C56" s="179"/>
    </row>
    <row r="57" spans="1:3" x14ac:dyDescent="0.25">
      <c r="A57" s="1" t="s">
        <v>1858</v>
      </c>
      <c r="B57" s="153"/>
      <c r="C57" s="17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opLeftCell="A6" zoomScale="80" zoomScaleNormal="80" workbookViewId="0">
      <selection activeCell="C54" sqref="C54"/>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01"/>
      <c r="C4" s="202"/>
    </row>
    <row r="5" spans="2:4" ht="191.25" customHeight="1" x14ac:dyDescent="0.5">
      <c r="B5" s="203"/>
      <c r="C5" s="452" t="s">
        <v>2471</v>
      </c>
      <c r="D5" s="452"/>
    </row>
    <row r="6" spans="2:4" ht="191.25" customHeight="1" x14ac:dyDescent="0.25">
      <c r="B6" s="203"/>
      <c r="C6" s="204" t="s">
        <v>2472</v>
      </c>
      <c r="D6" s="205"/>
    </row>
    <row r="7" spans="2:4" ht="124.5" customHeight="1" x14ac:dyDescent="0.25">
      <c r="C7" s="206"/>
    </row>
    <row r="8" spans="2:4" ht="27.75" customHeight="1" x14ac:dyDescent="0.25">
      <c r="B8" s="207"/>
      <c r="C8" s="208"/>
    </row>
    <row r="9" spans="2:4" ht="27.75" customHeight="1" x14ac:dyDescent="0.25">
      <c r="C9" s="208"/>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topLeftCell="A14" zoomScale="85" zoomScaleNormal="85" zoomScaleSheetLayoutView="85" workbookViewId="0">
      <selection activeCell="K35" sqref="K35"/>
    </sheetView>
  </sheetViews>
  <sheetFormatPr defaultColWidth="15.7109375" defaultRowHeight="15.75" x14ac:dyDescent="0.25"/>
  <cols>
    <col min="1" max="1" width="3.42578125" style="19" customWidth="1"/>
    <col min="2" max="2" width="33.5703125" style="213" bestFit="1" customWidth="1"/>
    <col min="3" max="3" width="1.5703125" style="214" customWidth="1"/>
    <col min="4" max="4" width="71" style="213" customWidth="1"/>
    <col min="5" max="6" width="23.5703125" style="213" customWidth="1"/>
    <col min="7" max="7" width="1.7109375" style="213" customWidth="1"/>
    <col min="8" max="8" width="15.7109375" style="213"/>
    <col min="9" max="9" width="6.28515625" style="213" customWidth="1"/>
    <col min="10" max="16384" width="15.7109375" style="213"/>
  </cols>
  <sheetData>
    <row r="1" spans="1:4" s="19" customFormat="1" ht="12" customHeight="1" x14ac:dyDescent="0.25">
      <c r="C1" s="209"/>
    </row>
    <row r="2" spans="1:4" s="19" customFormat="1" ht="12" customHeight="1" x14ac:dyDescent="0.25">
      <c r="C2" s="209"/>
    </row>
    <row r="3" spans="1:4" s="19" customFormat="1" ht="12" customHeight="1" x14ac:dyDescent="0.25">
      <c r="C3" s="209"/>
    </row>
    <row r="4" spans="1:4" s="19" customFormat="1" ht="15.75" customHeight="1" x14ac:dyDescent="0.25">
      <c r="C4" s="209"/>
    </row>
    <row r="5" spans="1:4" s="19" customFormat="1" ht="24" customHeight="1" x14ac:dyDescent="0.4">
      <c r="B5" s="453" t="s">
        <v>2473</v>
      </c>
      <c r="C5" s="453"/>
      <c r="D5" s="453"/>
    </row>
    <row r="6" spans="1:4" s="19" customFormat="1" ht="6" customHeight="1" x14ac:dyDescent="0.25">
      <c r="C6" s="209"/>
    </row>
    <row r="7" spans="1:4" s="19" customFormat="1" ht="15.75" customHeight="1" x14ac:dyDescent="0.25">
      <c r="B7" s="210" t="s">
        <v>2474</v>
      </c>
      <c r="C7" s="211"/>
      <c r="D7" s="212" t="s">
        <v>2814</v>
      </c>
    </row>
    <row r="8" spans="1:4" ht="11.25" customHeight="1" x14ac:dyDescent="0.25">
      <c r="A8" s="213"/>
    </row>
    <row r="10" spans="1:4" x14ac:dyDescent="0.25">
      <c r="A10" s="213"/>
      <c r="B10" s="215" t="s">
        <v>2475</v>
      </c>
    </row>
    <row r="11" spans="1:4" x14ac:dyDescent="0.25">
      <c r="A11" s="213"/>
      <c r="B11" s="214" t="s">
        <v>2476</v>
      </c>
      <c r="D11" s="214"/>
    </row>
    <row r="12" spans="1:4" x14ac:dyDescent="0.25">
      <c r="A12" s="213"/>
      <c r="B12" s="216" t="s">
        <v>2477</v>
      </c>
      <c r="D12" s="217" t="s">
        <v>2476</v>
      </c>
    </row>
    <row r="13" spans="1:4" x14ac:dyDescent="0.25">
      <c r="A13" s="213"/>
      <c r="B13" s="216"/>
    </row>
    <row r="14" spans="1:4" x14ac:dyDescent="0.25">
      <c r="A14" s="213"/>
      <c r="B14" s="214" t="s">
        <v>2478</v>
      </c>
    </row>
    <row r="15" spans="1:4" x14ac:dyDescent="0.25">
      <c r="A15" s="213"/>
      <c r="B15" s="216" t="s">
        <v>2479</v>
      </c>
      <c r="D15" s="217" t="s">
        <v>2480</v>
      </c>
    </row>
    <row r="16" spans="1:4" x14ac:dyDescent="0.25">
      <c r="A16" s="213"/>
      <c r="B16" s="216" t="s">
        <v>2481</v>
      </c>
      <c r="D16" s="217" t="s">
        <v>2482</v>
      </c>
    </row>
    <row r="17" spans="2:4" s="213" customFormat="1" x14ac:dyDescent="0.25">
      <c r="B17" s="216" t="s">
        <v>2483</v>
      </c>
      <c r="C17" s="214"/>
      <c r="D17" s="217" t="s">
        <v>2484</v>
      </c>
    </row>
    <row r="18" spans="2:4" s="213" customFormat="1" x14ac:dyDescent="0.25">
      <c r="B18" s="216" t="s">
        <v>2485</v>
      </c>
      <c r="C18" s="214"/>
      <c r="D18" s="217" t="s">
        <v>2486</v>
      </c>
    </row>
    <row r="19" spans="2:4" s="213" customFormat="1" x14ac:dyDescent="0.25">
      <c r="B19" s="216" t="s">
        <v>2487</v>
      </c>
      <c r="C19" s="214"/>
      <c r="D19" s="217" t="s">
        <v>2488</v>
      </c>
    </row>
    <row r="20" spans="2:4" s="213" customFormat="1" x14ac:dyDescent="0.25">
      <c r="B20" s="216" t="s">
        <v>2489</v>
      </c>
      <c r="C20" s="214"/>
      <c r="D20" s="217" t="s">
        <v>2490</v>
      </c>
    </row>
    <row r="21" spans="2:4" s="213" customFormat="1" x14ac:dyDescent="0.25">
      <c r="B21" s="216"/>
      <c r="C21" s="214"/>
    </row>
    <row r="22" spans="2:4" s="213" customFormat="1" x14ac:dyDescent="0.25">
      <c r="B22" s="216" t="s">
        <v>2491</v>
      </c>
      <c r="C22" s="214"/>
      <c r="D22" s="217" t="s">
        <v>2492</v>
      </c>
    </row>
    <row r="23" spans="2:4" s="213" customFormat="1" x14ac:dyDescent="0.25">
      <c r="B23" s="216" t="s">
        <v>2493</v>
      </c>
      <c r="C23" s="214"/>
      <c r="D23" s="217" t="s">
        <v>2494</v>
      </c>
    </row>
    <row r="24" spans="2:4" s="213" customFormat="1" x14ac:dyDescent="0.25">
      <c r="B24" s="216" t="s">
        <v>2495</v>
      </c>
      <c r="C24" s="214"/>
      <c r="D24" s="217" t="s">
        <v>2496</v>
      </c>
    </row>
    <row r="25" spans="2:4" s="213" customFormat="1" x14ac:dyDescent="0.25">
      <c r="B25" s="216" t="s">
        <v>2497</v>
      </c>
      <c r="C25" s="214"/>
      <c r="D25" s="217" t="s">
        <v>2498</v>
      </c>
    </row>
    <row r="26" spans="2:4" s="213" customFormat="1" x14ac:dyDescent="0.25">
      <c r="B26" s="216" t="s">
        <v>2499</v>
      </c>
      <c r="C26" s="214"/>
      <c r="D26" s="217" t="s">
        <v>2500</v>
      </c>
    </row>
    <row r="27" spans="2:4" s="213" customFormat="1" x14ac:dyDescent="0.25">
      <c r="B27" s="216" t="s">
        <v>2501</v>
      </c>
      <c r="C27" s="214"/>
      <c r="D27" s="217" t="s">
        <v>2502</v>
      </c>
    </row>
    <row r="28" spans="2:4" s="213" customFormat="1" x14ac:dyDescent="0.25">
      <c r="B28" s="216" t="s">
        <v>2503</v>
      </c>
      <c r="C28" s="214"/>
      <c r="D28" s="217" t="s">
        <v>2504</v>
      </c>
    </row>
    <row r="29" spans="2:4" s="213" customFormat="1" x14ac:dyDescent="0.25">
      <c r="B29" s="216" t="s">
        <v>2505</v>
      </c>
      <c r="C29" s="214"/>
      <c r="D29" s="217" t="s">
        <v>2506</v>
      </c>
    </row>
    <row r="30" spans="2:4" s="213" customFormat="1" x14ac:dyDescent="0.25">
      <c r="B30" s="216" t="s">
        <v>2507</v>
      </c>
      <c r="C30" s="214"/>
      <c r="D30" s="217" t="s">
        <v>2508</v>
      </c>
    </row>
    <row r="31" spans="2:4" s="213" customFormat="1" x14ac:dyDescent="0.25">
      <c r="B31" s="216" t="s">
        <v>2509</v>
      </c>
      <c r="C31" s="214"/>
      <c r="D31" s="217" t="s">
        <v>2510</v>
      </c>
    </row>
    <row r="32" spans="2:4" s="213" customFormat="1" x14ac:dyDescent="0.25">
      <c r="B32" s="216" t="s">
        <v>2511</v>
      </c>
      <c r="C32" s="214"/>
      <c r="D32" s="217" t="s">
        <v>2512</v>
      </c>
    </row>
    <row r="33" spans="2:5" s="213" customFormat="1" x14ac:dyDescent="0.25">
      <c r="B33" s="216" t="s">
        <v>2513</v>
      </c>
      <c r="C33" s="214"/>
      <c r="D33" s="217" t="s">
        <v>2514</v>
      </c>
    </row>
    <row r="34" spans="2:5" s="213" customFormat="1" x14ac:dyDescent="0.25">
      <c r="B34" s="216" t="s">
        <v>2515</v>
      </c>
      <c r="C34" s="214"/>
      <c r="D34" s="217" t="s">
        <v>2516</v>
      </c>
    </row>
    <row r="35" spans="2:5" s="213" customFormat="1" x14ac:dyDescent="0.25">
      <c r="B35" s="216" t="s">
        <v>2517</v>
      </c>
      <c r="C35" s="214"/>
      <c r="D35" s="217" t="s">
        <v>2518</v>
      </c>
    </row>
    <row r="36" spans="2:5" s="213" customFormat="1" x14ac:dyDescent="0.25">
      <c r="B36" s="216" t="s">
        <v>2519</v>
      </c>
      <c r="C36" s="214"/>
      <c r="D36" s="217" t="s">
        <v>2520</v>
      </c>
    </row>
    <row r="37" spans="2:5" s="213" customFormat="1" x14ac:dyDescent="0.25">
      <c r="B37" s="216" t="s">
        <v>2521</v>
      </c>
      <c r="C37" s="214"/>
      <c r="D37" s="217" t="s">
        <v>2522</v>
      </c>
    </row>
    <row r="38" spans="2:5" s="213" customFormat="1" x14ac:dyDescent="0.25">
      <c r="B38" s="216" t="s">
        <v>2523</v>
      </c>
      <c r="C38" s="214"/>
      <c r="D38" s="217" t="s">
        <v>2524</v>
      </c>
    </row>
    <row r="39" spans="2:5" s="213" customFormat="1" x14ac:dyDescent="0.25">
      <c r="B39" s="216" t="s">
        <v>2525</v>
      </c>
      <c r="C39" s="214"/>
      <c r="D39" s="217" t="s">
        <v>2526</v>
      </c>
    </row>
    <row r="40" spans="2:5" s="213" customFormat="1" x14ac:dyDescent="0.25">
      <c r="B40" s="216"/>
      <c r="C40" s="214"/>
      <c r="D40" s="217"/>
    </row>
    <row r="41" spans="2:5" s="213" customFormat="1" x14ac:dyDescent="0.25">
      <c r="B41" s="216"/>
      <c r="C41" s="214"/>
      <c r="D41" s="218"/>
    </row>
    <row r="42" spans="2:5" s="213" customFormat="1" x14ac:dyDescent="0.25">
      <c r="B42" s="216"/>
      <c r="C42" s="214"/>
      <c r="D42" s="217"/>
    </row>
    <row r="43" spans="2:5" s="213" customFormat="1" ht="17.25" x14ac:dyDescent="0.3">
      <c r="B43" s="215" t="s">
        <v>2527</v>
      </c>
      <c r="C43" s="214"/>
      <c r="D43" s="219"/>
      <c r="E43" s="214"/>
    </row>
    <row r="44" spans="2:5" s="213" customFormat="1" x14ac:dyDescent="0.25">
      <c r="B44" s="214" t="s">
        <v>2477</v>
      </c>
      <c r="C44" s="214"/>
      <c r="D44" s="220" t="s">
        <v>2476</v>
      </c>
      <c r="E44" s="214"/>
    </row>
    <row r="45" spans="2:5" s="213" customFormat="1" x14ac:dyDescent="0.25">
      <c r="B45" s="214" t="s">
        <v>2528</v>
      </c>
      <c r="C45" s="214"/>
      <c r="D45" s="220" t="s">
        <v>2529</v>
      </c>
      <c r="E45" s="214"/>
    </row>
    <row r="46" spans="2:5" s="213" customFormat="1" x14ac:dyDescent="0.25">
      <c r="B46" s="214" t="s">
        <v>2530</v>
      </c>
      <c r="C46" s="214"/>
      <c r="D46" s="220" t="s">
        <v>2531</v>
      </c>
      <c r="E46" s="214"/>
    </row>
    <row r="47" spans="2:5" s="213" customFormat="1" x14ac:dyDescent="0.25">
      <c r="B47" s="214" t="s">
        <v>2532</v>
      </c>
      <c r="C47" s="214"/>
      <c r="D47" s="220" t="s">
        <v>2533</v>
      </c>
      <c r="E47" s="214"/>
    </row>
    <row r="48" spans="2:5" s="213" customFormat="1" x14ac:dyDescent="0.25">
      <c r="B48" s="214" t="s">
        <v>2534</v>
      </c>
      <c r="C48" s="214"/>
      <c r="D48" s="220" t="s">
        <v>2535</v>
      </c>
      <c r="E48" s="214"/>
    </row>
    <row r="49" spans="2:5" s="213" customFormat="1" x14ac:dyDescent="0.25">
      <c r="B49" s="214" t="s">
        <v>2536</v>
      </c>
      <c r="C49" s="214"/>
      <c r="D49" s="220" t="s">
        <v>2537</v>
      </c>
      <c r="E49" s="214"/>
    </row>
    <row r="50" spans="2:5" s="213" customFormat="1" x14ac:dyDescent="0.25">
      <c r="B50" s="214" t="s">
        <v>2538</v>
      </c>
      <c r="C50" s="214"/>
      <c r="D50" s="220" t="s">
        <v>2539</v>
      </c>
      <c r="E50" s="214"/>
    </row>
    <row r="51" spans="2:5" s="213" customFormat="1" x14ac:dyDescent="0.25">
      <c r="C51" s="214"/>
      <c r="E51" s="214"/>
    </row>
    <row r="52" spans="2:5" s="213" customFormat="1" x14ac:dyDescent="0.25">
      <c r="C52" s="214"/>
      <c r="E52" s="214"/>
    </row>
    <row r="53" spans="2:5" s="213" customFormat="1" x14ac:dyDescent="0.25">
      <c r="B53" s="215" t="s">
        <v>2540</v>
      </c>
      <c r="C53" s="214"/>
      <c r="E53" s="214"/>
    </row>
    <row r="54" spans="2:5" s="213" customFormat="1" x14ac:dyDescent="0.25">
      <c r="B54" s="216" t="s">
        <v>2541</v>
      </c>
      <c r="C54" s="214"/>
      <c r="D54" s="217" t="s">
        <v>2542</v>
      </c>
      <c r="E54" s="214"/>
    </row>
    <row r="55" spans="2:5" s="213" customFormat="1" x14ac:dyDescent="0.25">
      <c r="B55" s="216" t="s">
        <v>2543</v>
      </c>
      <c r="C55" s="214"/>
      <c r="D55" s="217" t="s">
        <v>2542</v>
      </c>
      <c r="E55" s="214"/>
    </row>
    <row r="56" spans="2:5" s="213" customFormat="1" x14ac:dyDescent="0.25">
      <c r="B56" s="216" t="s">
        <v>2544</v>
      </c>
      <c r="C56" s="214"/>
      <c r="D56" s="217" t="s">
        <v>2545</v>
      </c>
    </row>
    <row r="57" spans="2:5" s="213" customFormat="1" x14ac:dyDescent="0.25">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C10" sqref="C10"/>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21" t="s">
        <v>2546</v>
      </c>
      <c r="C4" s="454"/>
      <c r="D4" s="454"/>
    </row>
    <row r="5" spans="2:6" ht="15.75" x14ac:dyDescent="0.25">
      <c r="B5" s="222" t="s">
        <v>2547</v>
      </c>
      <c r="C5" s="223"/>
      <c r="D5" s="223"/>
      <c r="E5" s="223"/>
      <c r="F5" s="223"/>
    </row>
    <row r="6" spans="2:6" ht="3.75" customHeight="1" x14ac:dyDescent="0.25">
      <c r="B6" s="224"/>
      <c r="C6" s="225"/>
      <c r="D6" s="225"/>
      <c r="E6" s="225"/>
      <c r="F6" s="225"/>
    </row>
    <row r="7" spans="2:6" ht="3" customHeight="1" x14ac:dyDescent="0.25">
      <c r="B7" s="224"/>
    </row>
    <row r="8" spans="2:6" ht="3.75" customHeight="1" x14ac:dyDescent="0.25"/>
    <row r="9" spans="2:6" x14ac:dyDescent="0.25">
      <c r="B9" s="226" t="s">
        <v>2548</v>
      </c>
      <c r="C9" s="227" t="s">
        <v>2959</v>
      </c>
      <c r="D9" s="227"/>
      <c r="E9" s="227"/>
      <c r="F9" s="227"/>
    </row>
    <row r="10" spans="2:6" x14ac:dyDescent="0.25">
      <c r="B10" s="228" t="s">
        <v>2549</v>
      </c>
      <c r="C10" s="229">
        <v>1736968.6562973966</v>
      </c>
      <c r="D10" s="230"/>
      <c r="E10" s="230"/>
      <c r="F10" s="230"/>
    </row>
    <row r="11" spans="2:6" x14ac:dyDescent="0.25">
      <c r="B11" s="228" t="s">
        <v>2550</v>
      </c>
      <c r="C11" s="229">
        <v>1406234.4628578415</v>
      </c>
      <c r="D11" s="230"/>
      <c r="E11" s="230"/>
      <c r="F11" s="230"/>
    </row>
    <row r="12" spans="2:6" x14ac:dyDescent="0.25">
      <c r="B12" s="231" t="s">
        <v>2551</v>
      </c>
      <c r="C12" s="232">
        <v>1406234.4628578415</v>
      </c>
      <c r="D12" s="233"/>
      <c r="E12" s="233"/>
      <c r="F12" s="233"/>
    </row>
    <row r="13" spans="2:6" x14ac:dyDescent="0.25">
      <c r="B13" s="234" t="s">
        <v>2552</v>
      </c>
      <c r="C13" s="235">
        <v>0.20699999998999999</v>
      </c>
      <c r="D13" s="235"/>
      <c r="E13" s="235"/>
      <c r="F13" s="235"/>
    </row>
    <row r="14" spans="2:6" x14ac:dyDescent="0.25">
      <c r="B14" s="228" t="s">
        <v>2553</v>
      </c>
      <c r="C14" s="236">
        <v>0.23</v>
      </c>
      <c r="D14" s="236"/>
      <c r="E14" s="236"/>
      <c r="F14" s="236"/>
    </row>
    <row r="15" spans="2:6" x14ac:dyDescent="0.25">
      <c r="B15" s="228" t="s">
        <v>2554</v>
      </c>
      <c r="C15" s="229">
        <v>1374896.8525964899</v>
      </c>
      <c r="D15" s="230"/>
      <c r="E15" s="230"/>
      <c r="F15" s="230"/>
    </row>
    <row r="16" spans="2:6" x14ac:dyDescent="0.25">
      <c r="B16" s="228" t="s">
        <v>2555</v>
      </c>
      <c r="C16" s="229">
        <v>59943.684000159999</v>
      </c>
      <c r="D16" s="230"/>
      <c r="E16" s="230"/>
      <c r="F16" s="230"/>
    </row>
    <row r="17" spans="2:6" x14ac:dyDescent="0.25">
      <c r="B17" s="237" t="s">
        <v>2556</v>
      </c>
      <c r="C17" s="229">
        <v>643.24643530000014</v>
      </c>
      <c r="D17" s="230"/>
      <c r="E17" s="230"/>
      <c r="F17" s="230"/>
    </row>
    <row r="18" spans="2:6" x14ac:dyDescent="0.25">
      <c r="B18" s="238" t="s">
        <v>2557</v>
      </c>
      <c r="C18" s="401">
        <v>16859.88264458354</v>
      </c>
      <c r="D18" s="239"/>
      <c r="E18" s="239"/>
      <c r="F18" s="239"/>
    </row>
    <row r="19" spans="2:6" x14ac:dyDescent="0.25">
      <c r="B19" s="240" t="s">
        <v>2558</v>
      </c>
      <c r="C19" s="241">
        <v>-141.22772811000002</v>
      </c>
      <c r="D19" s="239"/>
      <c r="E19" s="239"/>
      <c r="F19" s="239"/>
    </row>
    <row r="20" spans="2:6" x14ac:dyDescent="0.25">
      <c r="B20" s="228" t="s">
        <v>2559</v>
      </c>
      <c r="C20" s="229">
        <v>38.942410930000001</v>
      </c>
      <c r="D20" s="230"/>
      <c r="E20" s="230"/>
      <c r="F20" s="230"/>
    </row>
    <row r="21" spans="2:6" ht="9.75" customHeight="1" x14ac:dyDescent="0.25">
      <c r="B21" s="224"/>
      <c r="C21" s="225"/>
      <c r="D21" s="225"/>
      <c r="E21" s="225"/>
      <c r="F21" s="225"/>
    </row>
    <row r="22" spans="2:6" ht="15.75" x14ac:dyDescent="0.25">
      <c r="B22" s="242"/>
      <c r="C22" s="225"/>
      <c r="D22" s="225"/>
      <c r="E22" s="225"/>
      <c r="F22" s="225"/>
    </row>
    <row r="23" spans="2:6" x14ac:dyDescent="0.25">
      <c r="B23" s="243" t="s">
        <v>2560</v>
      </c>
      <c r="C23" s="244"/>
      <c r="D23" s="244"/>
      <c r="E23" s="244"/>
      <c r="F23" s="244"/>
    </row>
    <row r="24" spans="2:6" x14ac:dyDescent="0.25">
      <c r="B24" s="245" t="s">
        <v>2561</v>
      </c>
      <c r="C24" s="249">
        <v>1406.2344628578417</v>
      </c>
      <c r="D24" s="246"/>
      <c r="E24" s="246"/>
      <c r="F24" s="246"/>
    </row>
    <row r="25" spans="2:6" x14ac:dyDescent="0.25">
      <c r="B25" s="243" t="s">
        <v>2562</v>
      </c>
      <c r="C25" s="244"/>
      <c r="D25" s="244"/>
      <c r="E25" s="244"/>
      <c r="F25" s="244"/>
    </row>
    <row r="26" spans="2:6" ht="3" customHeight="1" x14ac:dyDescent="0.25">
      <c r="B26" s="247"/>
      <c r="C26" s="244"/>
      <c r="D26" s="244"/>
      <c r="E26" s="244"/>
      <c r="F26" s="244"/>
    </row>
    <row r="27" spans="2:6" x14ac:dyDescent="0.25">
      <c r="B27" s="231" t="s">
        <v>2563</v>
      </c>
      <c r="C27" s="237"/>
      <c r="D27" s="237"/>
      <c r="E27" s="237"/>
      <c r="F27" s="237"/>
    </row>
    <row r="28" spans="2:6" x14ac:dyDescent="0.25">
      <c r="B28" s="248" t="s">
        <v>2564</v>
      </c>
      <c r="C28" s="249">
        <v>3.0028337545400783</v>
      </c>
      <c r="D28" s="250"/>
      <c r="E28" s="250"/>
      <c r="F28" s="251"/>
    </row>
    <row r="29" spans="2:6" x14ac:dyDescent="0.25">
      <c r="B29" s="248" t="s">
        <v>2565</v>
      </c>
      <c r="C29" s="249">
        <v>29.987967842109644</v>
      </c>
      <c r="D29" s="251"/>
      <c r="E29" s="251"/>
      <c r="F29" s="251"/>
    </row>
    <row r="30" spans="2:6" x14ac:dyDescent="0.25">
      <c r="B30" s="248" t="s">
        <v>2566</v>
      </c>
      <c r="C30" s="249">
        <v>1373.2436612611918</v>
      </c>
      <c r="D30" s="251"/>
      <c r="E30" s="251"/>
      <c r="F30" s="251"/>
    </row>
    <row r="31" spans="2:6" x14ac:dyDescent="0.25">
      <c r="B31" s="231" t="s">
        <v>2567</v>
      </c>
      <c r="C31" s="252"/>
      <c r="D31" s="253"/>
      <c r="E31" s="253"/>
      <c r="F31" s="253"/>
    </row>
    <row r="32" spans="2:6" x14ac:dyDescent="0.25">
      <c r="B32" s="248" t="s">
        <v>2568</v>
      </c>
      <c r="C32" s="249">
        <v>1338.0592295283675</v>
      </c>
      <c r="D32" s="251"/>
      <c r="E32" s="251"/>
      <c r="F32" s="251"/>
    </row>
    <row r="33" spans="2:6" x14ac:dyDescent="0.25">
      <c r="B33" s="248" t="s">
        <v>2569</v>
      </c>
      <c r="C33" s="249">
        <v>34.397866994066931</v>
      </c>
      <c r="D33" s="251"/>
      <c r="E33" s="251"/>
      <c r="F33" s="251"/>
    </row>
    <row r="34" spans="2:6" x14ac:dyDescent="0.25">
      <c r="B34" s="248" t="s">
        <v>2570</v>
      </c>
      <c r="C34" s="249">
        <v>0</v>
      </c>
      <c r="D34" s="255"/>
      <c r="E34" s="255"/>
      <c r="F34" s="255"/>
    </row>
    <row r="35" spans="2:6" x14ac:dyDescent="0.25">
      <c r="B35" s="248" t="s">
        <v>2571</v>
      </c>
      <c r="C35" s="249">
        <v>33.777366335407379</v>
      </c>
      <c r="D35" s="255"/>
      <c r="E35" s="255"/>
      <c r="F35" s="255"/>
    </row>
    <row r="36" spans="2:6" x14ac:dyDescent="0.25">
      <c r="B36" s="231" t="s">
        <v>2572</v>
      </c>
      <c r="C36" s="256"/>
      <c r="D36" s="253"/>
      <c r="E36" s="253"/>
      <c r="F36" s="253"/>
    </row>
    <row r="37" spans="2:6" ht="30" x14ac:dyDescent="0.25">
      <c r="B37" s="248" t="s">
        <v>2573</v>
      </c>
      <c r="C37" s="249">
        <v>1062.497154479466</v>
      </c>
      <c r="D37" s="251"/>
      <c r="E37" s="251"/>
      <c r="F37" s="251"/>
    </row>
    <row r="38" spans="2:6" ht="30" x14ac:dyDescent="0.25">
      <c r="B38" s="248" t="s">
        <v>2574</v>
      </c>
      <c r="C38" s="249">
        <v>263.18427155105582</v>
      </c>
      <c r="D38" s="251"/>
      <c r="E38" s="251"/>
      <c r="F38" s="251"/>
    </row>
    <row r="39" spans="2:6" x14ac:dyDescent="0.25">
      <c r="B39" s="248" t="s">
        <v>2575</v>
      </c>
      <c r="C39" s="249">
        <v>80.553036827319744</v>
      </c>
      <c r="D39" s="251"/>
      <c r="E39" s="251"/>
      <c r="F39" s="251"/>
    </row>
    <row r="40" spans="2:6" x14ac:dyDescent="0.25">
      <c r="B40" s="231" t="s">
        <v>2576</v>
      </c>
      <c r="C40" s="402"/>
      <c r="D40" s="257"/>
      <c r="E40" s="257"/>
      <c r="F40" s="257"/>
    </row>
    <row r="41" spans="2:6" x14ac:dyDescent="0.25">
      <c r="B41" s="228" t="s">
        <v>2577</v>
      </c>
      <c r="C41" s="258">
        <v>14.589328409148125</v>
      </c>
      <c r="D41" s="259"/>
      <c r="E41" s="259"/>
      <c r="F41" s="260"/>
    </row>
    <row r="42" spans="2:6" ht="30" x14ac:dyDescent="0.25">
      <c r="B42" s="237" t="s">
        <v>2578</v>
      </c>
      <c r="C42" s="261">
        <v>5.3178029593283842</v>
      </c>
      <c r="D42" s="262"/>
      <c r="E42" s="262"/>
      <c r="F42" s="262"/>
    </row>
    <row r="46" spans="2:6" x14ac:dyDescent="0.25">
      <c r="F46" s="263" t="s">
        <v>2579</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topLeftCell="A42" zoomScale="85" zoomScaleNormal="85" zoomScaleSheetLayoutView="85" workbookViewId="0">
      <selection activeCell="F14" sqref="F14"/>
    </sheetView>
  </sheetViews>
  <sheetFormatPr defaultColWidth="9.28515625" defaultRowHeight="15" x14ac:dyDescent="0.25"/>
  <cols>
    <col min="1" max="1" width="2.7109375" style="26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21" t="s">
        <v>2580</v>
      </c>
      <c r="C4" s="221"/>
      <c r="D4" s="221"/>
      <c r="E4" s="221"/>
      <c r="F4" s="221"/>
      <c r="G4" s="221"/>
      <c r="H4" s="221"/>
      <c r="I4" s="221"/>
    </row>
    <row r="5" spans="2:9" ht="4.5" customHeight="1" x14ac:dyDescent="0.25">
      <c r="B5" s="460"/>
      <c r="C5" s="460"/>
      <c r="D5" s="460"/>
      <c r="E5" s="460"/>
      <c r="F5" s="460"/>
      <c r="G5" s="460"/>
      <c r="H5" s="460"/>
      <c r="I5" s="460"/>
    </row>
    <row r="6" spans="2:9" ht="5.25" customHeight="1" x14ac:dyDescent="0.25">
      <c r="B6" s="264"/>
      <c r="C6" s="264"/>
      <c r="D6" s="264"/>
      <c r="E6" s="264"/>
      <c r="F6" s="264"/>
      <c r="G6" s="264"/>
      <c r="H6" s="264"/>
      <c r="I6" s="264"/>
    </row>
    <row r="7" spans="2:9" ht="30.75" customHeight="1" x14ac:dyDescent="0.25">
      <c r="B7" s="265" t="s">
        <v>2581</v>
      </c>
      <c r="C7" s="266"/>
      <c r="D7" s="266"/>
      <c r="E7" s="266"/>
      <c r="F7" s="266" t="str">
        <f>'D. General Issuer Details'!C9</f>
        <v>Q3 2024</v>
      </c>
      <c r="G7" s="266"/>
      <c r="H7" s="266"/>
      <c r="I7" s="266"/>
    </row>
    <row r="8" spans="2:9" x14ac:dyDescent="0.25">
      <c r="B8" s="268" t="s">
        <v>2582</v>
      </c>
      <c r="F8" s="229">
        <f>F10+F13</f>
        <v>6180.2705674953686</v>
      </c>
      <c r="G8" s="230"/>
      <c r="H8" s="230"/>
      <c r="I8" s="269"/>
    </row>
    <row r="9" spans="2:9" x14ac:dyDescent="0.25">
      <c r="B9" s="270" t="s">
        <v>2584</v>
      </c>
      <c r="F9" s="271">
        <v>1</v>
      </c>
      <c r="G9" s="230"/>
      <c r="H9" s="230"/>
      <c r="I9" s="269"/>
    </row>
    <row r="10" spans="2:9" x14ac:dyDescent="0.25">
      <c r="B10" s="268" t="s">
        <v>2585</v>
      </c>
      <c r="F10" s="272">
        <f>'A. HTT General'!C56</f>
        <v>2806.168198865369</v>
      </c>
      <c r="G10" s="273"/>
      <c r="H10" s="273"/>
      <c r="I10" s="274"/>
    </row>
    <row r="11" spans="2:9" x14ac:dyDescent="0.25">
      <c r="B11" s="268" t="s">
        <v>2586</v>
      </c>
      <c r="C11" s="268" t="s">
        <v>139</v>
      </c>
      <c r="D11" s="268"/>
      <c r="E11" s="268"/>
      <c r="F11" s="275">
        <f>F10/F13</f>
        <v>0.83167844134046498</v>
      </c>
      <c r="G11" s="274"/>
      <c r="H11" s="274"/>
      <c r="I11" s="274"/>
    </row>
    <row r="12" spans="2:9" x14ac:dyDescent="0.25">
      <c r="B12" s="276"/>
      <c r="C12" s="277" t="s">
        <v>2587</v>
      </c>
      <c r="D12" s="277"/>
      <c r="E12" s="277"/>
      <c r="F12" s="278">
        <v>0.08</v>
      </c>
      <c r="G12" s="278"/>
      <c r="H12" s="278"/>
      <c r="I12" s="279"/>
    </row>
    <row r="13" spans="2:9" x14ac:dyDescent="0.25">
      <c r="B13" s="268" t="s">
        <v>2588</v>
      </c>
      <c r="F13" s="280">
        <f>'D. Table 1-3 - Lending'!I26</f>
        <v>3374.1023686299995</v>
      </c>
      <c r="G13" s="269"/>
      <c r="H13" s="269"/>
      <c r="I13" s="269"/>
    </row>
    <row r="14" spans="2:9" x14ac:dyDescent="0.25">
      <c r="C14" s="268" t="s">
        <v>2589</v>
      </c>
      <c r="D14" s="268"/>
      <c r="E14" s="268"/>
      <c r="F14" s="280">
        <v>0</v>
      </c>
      <c r="G14" s="269"/>
      <c r="H14" s="269"/>
      <c r="I14" s="269"/>
    </row>
    <row r="15" spans="2:9" x14ac:dyDescent="0.25">
      <c r="B15" s="268" t="s">
        <v>2590</v>
      </c>
      <c r="F15" s="403">
        <v>0</v>
      </c>
      <c r="G15" s="269"/>
      <c r="H15" s="269"/>
      <c r="I15" s="269"/>
    </row>
    <row r="16" spans="2:9" x14ac:dyDescent="0.25">
      <c r="B16" s="268" t="s">
        <v>2591</v>
      </c>
      <c r="F16" s="280">
        <v>0</v>
      </c>
      <c r="G16" s="269"/>
      <c r="H16" s="269"/>
      <c r="I16" s="269"/>
    </row>
    <row r="17" spans="1:9" x14ac:dyDescent="0.25">
      <c r="B17" s="281" t="s">
        <v>2592</v>
      </c>
      <c r="C17" s="254"/>
      <c r="F17" s="280">
        <v>0</v>
      </c>
      <c r="G17" s="269"/>
      <c r="H17" s="269"/>
      <c r="I17" s="269"/>
    </row>
    <row r="18" spans="1:9" x14ac:dyDescent="0.25">
      <c r="A18" s="267" t="s">
        <v>2835</v>
      </c>
      <c r="B18" s="281" t="s">
        <v>2593</v>
      </c>
      <c r="C18" s="254"/>
      <c r="D18" s="282"/>
      <c r="E18" s="282"/>
      <c r="F18" s="283">
        <v>260.44874185183005</v>
      </c>
      <c r="G18" s="284"/>
      <c r="H18" s="285"/>
      <c r="I18" s="285"/>
    </row>
    <row r="19" spans="1:9" x14ac:dyDescent="0.25">
      <c r="A19" s="267" t="s">
        <v>2583</v>
      </c>
      <c r="B19" s="281" t="s">
        <v>2594</v>
      </c>
      <c r="C19" s="254"/>
      <c r="D19" s="282"/>
      <c r="E19" s="282"/>
      <c r="F19" s="283">
        <v>972.70405460848951</v>
      </c>
      <c r="G19" s="284"/>
      <c r="H19" s="285"/>
      <c r="I19" s="285"/>
    </row>
    <row r="20" spans="1:9" x14ac:dyDescent="0.25">
      <c r="B20" s="281" t="s">
        <v>2595</v>
      </c>
      <c r="C20" s="254"/>
      <c r="D20" s="282"/>
      <c r="E20" s="282"/>
      <c r="F20" s="286">
        <f>F10-F19</f>
        <v>1833.4641442568795</v>
      </c>
      <c r="G20" s="284"/>
      <c r="H20" s="285"/>
      <c r="I20" s="285"/>
    </row>
    <row r="21" spans="1:9" x14ac:dyDescent="0.25">
      <c r="B21" s="287"/>
      <c r="C21" s="254"/>
      <c r="D21" s="282"/>
      <c r="E21" s="282"/>
      <c r="F21" s="284"/>
      <c r="G21" s="284"/>
      <c r="H21" s="285"/>
      <c r="I21" s="285"/>
    </row>
    <row r="22" spans="1:9" x14ac:dyDescent="0.25">
      <c r="B22" s="288" t="s">
        <v>2596</v>
      </c>
      <c r="C22" s="289"/>
      <c r="D22" s="290"/>
      <c r="E22" s="290"/>
      <c r="F22" s="291" t="s">
        <v>2597</v>
      </c>
      <c r="G22" s="291"/>
      <c r="H22" s="292"/>
      <c r="I22" s="292"/>
    </row>
    <row r="23" spans="1:9" ht="7.5" customHeight="1" x14ac:dyDescent="0.25"/>
    <row r="24" spans="1:9" ht="18" x14ac:dyDescent="0.25">
      <c r="B24" s="221" t="s">
        <v>2598</v>
      </c>
      <c r="C24" s="221"/>
      <c r="D24" s="221"/>
      <c r="E24" s="221"/>
      <c r="F24" s="221"/>
      <c r="G24" s="221"/>
      <c r="H24" s="221"/>
      <c r="I24" s="221"/>
    </row>
    <row r="25" spans="1:9" ht="5.25" customHeight="1" x14ac:dyDescent="0.25">
      <c r="B25" s="264"/>
      <c r="C25" s="264"/>
      <c r="D25" s="264"/>
      <c r="E25" s="264"/>
      <c r="F25" s="264"/>
      <c r="G25" s="264"/>
      <c r="H25" s="264"/>
      <c r="I25" s="264"/>
    </row>
    <row r="26" spans="1:9" ht="32.25" customHeight="1" x14ac:dyDescent="0.25">
      <c r="B26" s="265" t="s">
        <v>2581</v>
      </c>
      <c r="C26" s="266"/>
      <c r="D26" s="266"/>
      <c r="E26" s="266"/>
      <c r="F26" s="266" t="str">
        <f>+F7</f>
        <v>Q3 2024</v>
      </c>
      <c r="G26" s="266"/>
      <c r="H26" s="266"/>
      <c r="I26" s="266"/>
    </row>
    <row r="27" spans="1:9" x14ac:dyDescent="0.25">
      <c r="B27" s="268" t="s">
        <v>2588</v>
      </c>
      <c r="F27" s="404">
        <f>F13</f>
        <v>3374.1023686299995</v>
      </c>
      <c r="G27" s="293"/>
      <c r="H27" s="293"/>
      <c r="I27" s="225"/>
    </row>
    <row r="28" spans="1:9" x14ac:dyDescent="0.25">
      <c r="A28" s="267" t="s">
        <v>2485</v>
      </c>
      <c r="B28" s="268" t="s">
        <v>2599</v>
      </c>
      <c r="F28" s="286">
        <v>2762.4401761418799</v>
      </c>
      <c r="G28" s="293"/>
      <c r="H28" s="293"/>
      <c r="I28" s="225"/>
    </row>
    <row r="29" spans="1:9" x14ac:dyDescent="0.25">
      <c r="B29" s="281" t="s">
        <v>2600</v>
      </c>
      <c r="C29" s="270" t="s">
        <v>2601</v>
      </c>
      <c r="D29" s="281"/>
      <c r="E29" s="281"/>
      <c r="F29" s="404">
        <v>0</v>
      </c>
      <c r="G29" s="294"/>
      <c r="H29" s="294"/>
      <c r="I29" s="295"/>
    </row>
    <row r="30" spans="1:9" x14ac:dyDescent="0.25">
      <c r="B30" s="254"/>
      <c r="C30" s="281" t="s">
        <v>2602</v>
      </c>
      <c r="D30" s="281"/>
      <c r="E30" s="281"/>
      <c r="F30" s="405">
        <v>0</v>
      </c>
      <c r="G30" s="296"/>
      <c r="H30" s="296"/>
      <c r="I30" s="296"/>
    </row>
    <row r="31" spans="1:9" x14ac:dyDescent="0.25">
      <c r="A31" s="267" t="s">
        <v>2836</v>
      </c>
      <c r="B31" s="254"/>
      <c r="C31" s="281" t="s">
        <v>2603</v>
      </c>
      <c r="D31" s="281"/>
      <c r="E31" s="281"/>
      <c r="F31" s="286">
        <v>0</v>
      </c>
      <c r="G31" s="297"/>
      <c r="H31" s="297"/>
      <c r="I31" s="297"/>
    </row>
    <row r="32" spans="1:9" x14ac:dyDescent="0.25">
      <c r="A32" s="267" t="s">
        <v>2837</v>
      </c>
      <c r="B32" s="254"/>
      <c r="C32" s="281" t="s">
        <v>2604</v>
      </c>
      <c r="D32" s="281"/>
      <c r="E32" s="281"/>
      <c r="F32" s="286">
        <v>0</v>
      </c>
      <c r="G32" s="297"/>
      <c r="H32" s="297"/>
      <c r="I32" s="297"/>
    </row>
    <row r="33" spans="1:9" x14ac:dyDescent="0.25">
      <c r="A33" s="267" t="s">
        <v>2838</v>
      </c>
      <c r="B33" s="254"/>
      <c r="C33" s="281" t="s">
        <v>2605</v>
      </c>
      <c r="D33" s="281"/>
      <c r="E33" s="281"/>
      <c r="F33" s="286">
        <v>0</v>
      </c>
      <c r="G33" s="297"/>
      <c r="H33" s="297"/>
      <c r="I33" s="297"/>
    </row>
    <row r="34" spans="1:9" x14ac:dyDescent="0.25">
      <c r="A34" s="267" t="s">
        <v>2839</v>
      </c>
      <c r="B34" s="254"/>
      <c r="C34" s="281" t="s">
        <v>2606</v>
      </c>
      <c r="D34" s="281"/>
      <c r="E34" s="281"/>
      <c r="F34" s="286">
        <v>0</v>
      </c>
      <c r="G34" s="297"/>
      <c r="H34" s="297"/>
      <c r="I34" s="297"/>
    </row>
    <row r="35" spans="1:9" x14ac:dyDescent="0.25">
      <c r="A35" s="267" t="s">
        <v>2840</v>
      </c>
      <c r="B35" s="254"/>
      <c r="C35" s="281" t="s">
        <v>2607</v>
      </c>
      <c r="D35" s="281"/>
      <c r="E35" s="281"/>
      <c r="F35" s="286">
        <v>0</v>
      </c>
      <c r="G35" s="297"/>
      <c r="H35" s="297"/>
      <c r="I35" s="297"/>
    </row>
    <row r="36" spans="1:9" x14ac:dyDescent="0.25">
      <c r="A36" s="267" t="s">
        <v>2841</v>
      </c>
      <c r="B36" s="254"/>
      <c r="C36" s="281" t="s">
        <v>2608</v>
      </c>
      <c r="D36" s="281"/>
      <c r="E36" s="281"/>
      <c r="F36" s="286">
        <v>0</v>
      </c>
      <c r="G36" s="296"/>
      <c r="H36" s="296"/>
      <c r="I36" s="296"/>
    </row>
    <row r="37" spans="1:9" x14ac:dyDescent="0.25">
      <c r="A37" s="267" t="s">
        <v>2842</v>
      </c>
      <c r="B37" s="254"/>
      <c r="C37" s="281" t="s">
        <v>2609</v>
      </c>
      <c r="D37" s="281"/>
      <c r="E37" s="281"/>
      <c r="F37" s="286">
        <v>112.04742703999997</v>
      </c>
      <c r="G37" s="296"/>
      <c r="H37" s="296"/>
      <c r="I37" s="296"/>
    </row>
    <row r="38" spans="1:9" x14ac:dyDescent="0.25">
      <c r="A38" s="267" t="s">
        <v>2843</v>
      </c>
      <c r="B38" s="254"/>
      <c r="C38" s="281" t="s">
        <v>2610</v>
      </c>
      <c r="D38" s="281"/>
      <c r="E38" s="281"/>
      <c r="F38" s="286">
        <v>3262.0549415899955</v>
      </c>
      <c r="G38" s="296"/>
      <c r="H38" s="296"/>
      <c r="I38" s="296"/>
    </row>
    <row r="39" spans="1:9" x14ac:dyDescent="0.25">
      <c r="A39" s="267" t="s">
        <v>2844</v>
      </c>
      <c r="B39" s="281" t="s">
        <v>2611</v>
      </c>
      <c r="C39" s="281" t="s">
        <v>2612</v>
      </c>
      <c r="D39" s="281"/>
      <c r="E39" s="281"/>
      <c r="F39" s="437">
        <v>0</v>
      </c>
      <c r="G39" s="275"/>
      <c r="H39" s="275"/>
      <c r="I39" s="275"/>
    </row>
    <row r="40" spans="1:9" x14ac:dyDescent="0.25">
      <c r="A40" s="267" t="s">
        <v>2845</v>
      </c>
      <c r="B40" s="254"/>
      <c r="C40" s="281" t="s">
        <v>2613</v>
      </c>
      <c r="D40" s="281"/>
      <c r="E40" s="281"/>
      <c r="F40" s="437">
        <v>1</v>
      </c>
      <c r="G40" s="275"/>
      <c r="H40" s="275"/>
      <c r="I40" s="275"/>
    </row>
    <row r="41" spans="1:9" x14ac:dyDescent="0.25">
      <c r="B41" s="254"/>
      <c r="C41" s="281" t="s">
        <v>2614</v>
      </c>
      <c r="D41" s="281"/>
      <c r="E41" s="281"/>
      <c r="F41" s="437">
        <v>0</v>
      </c>
      <c r="G41" s="298"/>
      <c r="H41" s="298"/>
      <c r="I41" s="298"/>
    </row>
    <row r="42" spans="1:9" x14ac:dyDescent="0.25">
      <c r="B42" s="281" t="s">
        <v>2615</v>
      </c>
      <c r="C42" s="281" t="s">
        <v>2616</v>
      </c>
      <c r="D42" s="281"/>
      <c r="E42" s="281"/>
      <c r="F42" s="275">
        <f>'A. HTT General'!G164</f>
        <v>1</v>
      </c>
      <c r="G42" s="275"/>
      <c r="H42" s="275"/>
      <c r="I42" s="275"/>
    </row>
    <row r="43" spans="1:9" x14ac:dyDescent="0.25">
      <c r="B43" s="254"/>
      <c r="C43" s="281" t="s">
        <v>2617</v>
      </c>
      <c r="D43" s="281"/>
      <c r="E43" s="281"/>
      <c r="F43" s="275">
        <f>'A. HTT General'!G165</f>
        <v>0</v>
      </c>
      <c r="G43" s="275"/>
      <c r="H43" s="275"/>
      <c r="I43" s="275"/>
    </row>
    <row r="44" spans="1:9" x14ac:dyDescent="0.25">
      <c r="B44" s="254"/>
      <c r="C44" s="281" t="s">
        <v>2618</v>
      </c>
      <c r="D44" s="281"/>
      <c r="E44" s="281"/>
      <c r="F44" s="275">
        <f>'A. HTT General'!G166</f>
        <v>0</v>
      </c>
      <c r="G44" s="275"/>
      <c r="H44" s="275"/>
      <c r="I44" s="275"/>
    </row>
    <row r="45" spans="1:9" x14ac:dyDescent="0.25">
      <c r="B45" s="281" t="s">
        <v>2619</v>
      </c>
      <c r="C45" s="281" t="s">
        <v>217</v>
      </c>
      <c r="D45" s="281"/>
      <c r="E45" s="281"/>
      <c r="F45" s="275">
        <f>'A. HTT General'!G144</f>
        <v>1</v>
      </c>
      <c r="G45" s="275"/>
      <c r="H45" s="299"/>
      <c r="I45" s="299"/>
    </row>
    <row r="46" spans="1:9" x14ac:dyDescent="0.25">
      <c r="B46" s="254"/>
      <c r="C46" s="281" t="s">
        <v>204</v>
      </c>
      <c r="D46" s="281"/>
      <c r="E46" s="281"/>
      <c r="F46" s="275">
        <f>'A. HTT General'!G138</f>
        <v>0</v>
      </c>
      <c r="G46" s="275"/>
      <c r="H46" s="299"/>
      <c r="I46" s="299"/>
    </row>
    <row r="47" spans="1:9" x14ac:dyDescent="0.25">
      <c r="B47" s="254"/>
      <c r="C47" s="281" t="s">
        <v>223</v>
      </c>
      <c r="D47" s="281"/>
      <c r="E47" s="281"/>
      <c r="F47" s="275">
        <f>'A. HTT General'!G126</f>
        <v>0</v>
      </c>
      <c r="G47" s="300"/>
      <c r="H47" s="300"/>
      <c r="I47" s="300"/>
    </row>
    <row r="48" spans="1:9" x14ac:dyDescent="0.25">
      <c r="B48" s="254"/>
      <c r="C48" s="281" t="s">
        <v>1169</v>
      </c>
      <c r="D48" s="281"/>
      <c r="E48" s="281"/>
      <c r="F48" s="300"/>
      <c r="G48" s="300"/>
      <c r="H48" s="300"/>
      <c r="I48" s="300"/>
    </row>
    <row r="49" spans="1:11" x14ac:dyDescent="0.25">
      <c r="B49" s="254"/>
      <c r="C49" s="281" t="s">
        <v>208</v>
      </c>
      <c r="D49" s="281"/>
      <c r="E49" s="281"/>
      <c r="F49" s="300"/>
      <c r="G49" s="300"/>
      <c r="H49" s="300"/>
      <c r="I49" s="300"/>
    </row>
    <row r="50" spans="1:11" x14ac:dyDescent="0.25">
      <c r="B50" s="254"/>
      <c r="C50" s="281" t="s">
        <v>1171</v>
      </c>
      <c r="D50" s="281"/>
      <c r="E50" s="281"/>
      <c r="F50" s="300"/>
      <c r="G50" s="300"/>
      <c r="H50" s="300"/>
      <c r="I50" s="300"/>
    </row>
    <row r="51" spans="1:11" x14ac:dyDescent="0.25">
      <c r="B51" s="254"/>
      <c r="C51" s="281" t="s">
        <v>137</v>
      </c>
      <c r="D51" s="281"/>
      <c r="E51" s="281"/>
      <c r="F51" s="300"/>
      <c r="G51" s="300"/>
      <c r="H51" s="300"/>
      <c r="I51" s="300"/>
    </row>
    <row r="52" spans="1:11" x14ac:dyDescent="0.25">
      <c r="B52" s="281" t="s">
        <v>2620</v>
      </c>
      <c r="C52" s="254"/>
      <c r="D52" s="254"/>
      <c r="E52" s="254"/>
      <c r="F52" s="301" t="s">
        <v>2621</v>
      </c>
      <c r="G52" s="301"/>
      <c r="H52" s="301"/>
      <c r="I52" s="301"/>
    </row>
    <row r="53" spans="1:11" x14ac:dyDescent="0.25">
      <c r="B53" s="281" t="s">
        <v>2622</v>
      </c>
      <c r="C53" s="254"/>
      <c r="D53" s="254"/>
      <c r="E53" s="254"/>
      <c r="F53" s="301" t="s">
        <v>2621</v>
      </c>
      <c r="G53" s="301"/>
      <c r="H53" s="301"/>
      <c r="I53" s="301"/>
    </row>
    <row r="54" spans="1:11" x14ac:dyDescent="0.25">
      <c r="B54" s="281" t="s">
        <v>2623</v>
      </c>
      <c r="C54" s="254"/>
      <c r="D54" s="254"/>
      <c r="E54" s="254"/>
      <c r="F54" s="301" t="s">
        <v>2621</v>
      </c>
      <c r="G54" s="301"/>
      <c r="H54" s="301"/>
      <c r="I54" s="301"/>
    </row>
    <row r="55" spans="1:11" x14ac:dyDescent="0.25">
      <c r="B55" s="281" t="s">
        <v>2624</v>
      </c>
      <c r="C55" s="281" t="s">
        <v>2625</v>
      </c>
      <c r="D55" s="281"/>
      <c r="E55" s="281"/>
      <c r="F55" s="300">
        <v>0</v>
      </c>
      <c r="G55" s="302"/>
      <c r="H55" s="302"/>
      <c r="I55" s="303"/>
    </row>
    <row r="56" spans="1:11" x14ac:dyDescent="0.25">
      <c r="B56" s="254"/>
      <c r="C56" s="281" t="s">
        <v>2626</v>
      </c>
      <c r="D56" s="281"/>
      <c r="E56" s="281"/>
      <c r="F56" s="303" t="s">
        <v>2627</v>
      </c>
      <c r="G56" s="302"/>
      <c r="H56" s="302"/>
      <c r="I56" s="303"/>
    </row>
    <row r="57" spans="1:11" x14ac:dyDescent="0.25">
      <c r="C57" s="268" t="s">
        <v>2628</v>
      </c>
      <c r="D57" s="268"/>
      <c r="E57" s="268"/>
      <c r="F57" s="300">
        <v>0</v>
      </c>
      <c r="G57" s="302"/>
      <c r="H57" s="302"/>
      <c r="I57" s="303"/>
    </row>
    <row r="58" spans="1:11" x14ac:dyDescent="0.25">
      <c r="C58" s="268"/>
      <c r="D58" s="268"/>
      <c r="E58" s="268"/>
      <c r="F58" s="303"/>
      <c r="G58" s="302"/>
      <c r="H58" s="302"/>
      <c r="I58" s="303"/>
    </row>
    <row r="59" spans="1:11" ht="27" customHeight="1" x14ac:dyDescent="0.25">
      <c r="B59" s="461" t="s">
        <v>2629</v>
      </c>
      <c r="C59" s="461"/>
      <c r="D59" s="461"/>
      <c r="E59" s="268"/>
      <c r="F59" s="303"/>
      <c r="G59" s="302"/>
      <c r="H59" s="302"/>
      <c r="I59" s="303"/>
      <c r="J59"/>
    </row>
    <row r="60" spans="1:11" ht="17.25" customHeight="1" x14ac:dyDescent="0.25">
      <c r="B60" s="304"/>
      <c r="C60" s="304"/>
      <c r="D60" s="304"/>
      <c r="E60" s="304"/>
      <c r="F60" s="304"/>
      <c r="G60" s="304"/>
      <c r="H60" s="304"/>
      <c r="I60" s="304"/>
      <c r="J60" s="304"/>
      <c r="K60" s="304"/>
    </row>
    <row r="61" spans="1:11" x14ac:dyDescent="0.25">
      <c r="B61" s="209" t="s">
        <v>2630</v>
      </c>
      <c r="K61"/>
    </row>
    <row r="62" spans="1:11" x14ac:dyDescent="0.25">
      <c r="B62" s="305" t="s">
        <v>2631</v>
      </c>
      <c r="C62" s="306" t="s">
        <v>2627</v>
      </c>
      <c r="D62" s="306" t="s">
        <v>2632</v>
      </c>
      <c r="E62" s="306" t="s">
        <v>2633</v>
      </c>
      <c r="F62" s="306" t="s">
        <v>2634</v>
      </c>
      <c r="G62" s="306" t="s">
        <v>2635</v>
      </c>
      <c r="H62" s="306" t="s">
        <v>2437</v>
      </c>
      <c r="I62" s="306" t="s">
        <v>2636</v>
      </c>
      <c r="J62" s="306" t="s">
        <v>2637</v>
      </c>
      <c r="K62" s="306" t="s">
        <v>2638</v>
      </c>
    </row>
    <row r="63" spans="1:11" x14ac:dyDescent="0.25">
      <c r="B63" s="306" t="s">
        <v>2639</v>
      </c>
      <c r="C63" s="306"/>
      <c r="D63" s="306"/>
      <c r="E63" s="306"/>
      <c r="F63" s="306"/>
      <c r="G63" s="306"/>
      <c r="H63" s="306"/>
      <c r="I63" s="306"/>
      <c r="J63" s="306"/>
      <c r="K63" s="306"/>
    </row>
    <row r="64" spans="1:11" x14ac:dyDescent="0.25">
      <c r="A64" s="267" t="s">
        <v>2846</v>
      </c>
      <c r="B64" s="306" t="s">
        <v>2640</v>
      </c>
      <c r="C64" s="307">
        <v>2073.5076512700275</v>
      </c>
      <c r="D64" s="307">
        <v>1.0224051738624598</v>
      </c>
      <c r="E64" s="307">
        <v>0</v>
      </c>
      <c r="F64" s="307">
        <v>4.0483581182009036</v>
      </c>
      <c r="G64" s="307">
        <v>40.343360172618446</v>
      </c>
      <c r="H64" s="307">
        <v>0</v>
      </c>
      <c r="I64" s="307">
        <v>0</v>
      </c>
      <c r="J64" s="307">
        <v>0</v>
      </c>
      <c r="K64" s="307">
        <v>0</v>
      </c>
    </row>
    <row r="65" spans="1:11" x14ac:dyDescent="0.25">
      <c r="A65" s="267" t="s">
        <v>2847</v>
      </c>
      <c r="B65" s="306" t="s">
        <v>2641</v>
      </c>
      <c r="C65" s="307">
        <v>471.86895003232365</v>
      </c>
      <c r="D65" s="307">
        <v>8.3086733061920857</v>
      </c>
      <c r="E65" s="307">
        <v>4.8670921869066799</v>
      </c>
      <c r="F65" s="307">
        <v>28.322203157588969</v>
      </c>
      <c r="G65" s="307">
        <v>44.179838034503938</v>
      </c>
      <c r="H65" s="307">
        <v>2.2810158776646219</v>
      </c>
      <c r="I65" s="307">
        <v>1.3553753986989987</v>
      </c>
      <c r="J65" s="307">
        <v>0</v>
      </c>
      <c r="K65" s="307">
        <v>0</v>
      </c>
    </row>
    <row r="66" spans="1:11" x14ac:dyDescent="0.25">
      <c r="A66" s="267" t="s">
        <v>2848</v>
      </c>
      <c r="B66" s="306" t="s">
        <v>2642</v>
      </c>
      <c r="C66" s="307">
        <v>121.6383566209748</v>
      </c>
      <c r="D66" s="307">
        <v>0.35836213504282921</v>
      </c>
      <c r="E66" s="307">
        <v>0</v>
      </c>
      <c r="F66" s="307">
        <v>0</v>
      </c>
      <c r="G66" s="307">
        <v>3.3362070628974787</v>
      </c>
      <c r="H66" s="307">
        <v>0</v>
      </c>
      <c r="I66" s="307">
        <v>0.73035031786356941</v>
      </c>
      <c r="J66" s="307">
        <v>0</v>
      </c>
      <c r="K66" s="307">
        <v>0</v>
      </c>
    </row>
    <row r="67" spans="1:11" x14ac:dyDescent="0.25">
      <c r="B67" s="306" t="s">
        <v>139</v>
      </c>
      <c r="C67" s="307">
        <f t="shared" ref="C67:K67" si="0">SUM(C64:C66)</f>
        <v>2667.0149579233257</v>
      </c>
      <c r="D67" s="307">
        <f t="shared" si="0"/>
        <v>9.6894406150973751</v>
      </c>
      <c r="E67" s="307">
        <f t="shared" si="0"/>
        <v>4.8670921869066799</v>
      </c>
      <c r="F67" s="307">
        <f t="shared" si="0"/>
        <v>32.370561275789875</v>
      </c>
      <c r="G67" s="307">
        <f t="shared" si="0"/>
        <v>87.859405270019863</v>
      </c>
      <c r="H67" s="307">
        <f t="shared" si="0"/>
        <v>2.2810158776646219</v>
      </c>
      <c r="I67" s="307">
        <f t="shared" si="0"/>
        <v>2.085725716562568</v>
      </c>
      <c r="J67" s="307">
        <f t="shared" si="0"/>
        <v>0</v>
      </c>
      <c r="K67" s="307">
        <f t="shared" si="0"/>
        <v>0</v>
      </c>
    </row>
    <row r="68" spans="1:11" x14ac:dyDescent="0.25">
      <c r="C68" s="308"/>
    </row>
    <row r="69" spans="1:11" x14ac:dyDescent="0.25">
      <c r="B69" s="209" t="s">
        <v>2643</v>
      </c>
    </row>
    <row r="70" spans="1:11" x14ac:dyDescent="0.25">
      <c r="B70" s="305" t="s">
        <v>2644</v>
      </c>
      <c r="C70" s="306" t="s">
        <v>2627</v>
      </c>
      <c r="D70" s="306" t="s">
        <v>2632</v>
      </c>
      <c r="E70" s="306" t="s">
        <v>2633</v>
      </c>
      <c r="F70" s="306" t="s">
        <v>2634</v>
      </c>
      <c r="G70" s="306" t="s">
        <v>2635</v>
      </c>
      <c r="H70" s="306" t="s">
        <v>2437</v>
      </c>
      <c r="I70" s="306" t="s">
        <v>2636</v>
      </c>
      <c r="J70" s="306" t="s">
        <v>2637</v>
      </c>
      <c r="K70" s="306" t="s">
        <v>2638</v>
      </c>
    </row>
    <row r="71" spans="1:11" x14ac:dyDescent="0.25">
      <c r="A71" s="267" t="s">
        <v>2849</v>
      </c>
      <c r="B71" s="306" t="s">
        <v>2645</v>
      </c>
      <c r="C71" s="307">
        <v>34.736872857237437</v>
      </c>
      <c r="D71" s="307">
        <v>9.6894406150973715</v>
      </c>
      <c r="E71" s="307">
        <v>0.68314957755928318</v>
      </c>
      <c r="F71" s="307">
        <v>27.834772632896424</v>
      </c>
      <c r="G71" s="307">
        <v>0</v>
      </c>
      <c r="H71" s="307">
        <v>0</v>
      </c>
      <c r="I71" s="307">
        <v>0</v>
      </c>
      <c r="J71" s="307">
        <v>0</v>
      </c>
      <c r="K71" s="307">
        <v>0</v>
      </c>
    </row>
    <row r="72" spans="1:11" x14ac:dyDescent="0.25">
      <c r="A72" s="267" t="s">
        <v>2850</v>
      </c>
      <c r="B72" s="306" t="s">
        <v>2646</v>
      </c>
      <c r="C72" s="307">
        <v>0</v>
      </c>
      <c r="D72" s="307">
        <v>0</v>
      </c>
      <c r="E72" s="307">
        <v>0</v>
      </c>
      <c r="F72" s="307">
        <v>0</v>
      </c>
      <c r="G72" s="307">
        <v>0</v>
      </c>
      <c r="H72" s="307">
        <v>0</v>
      </c>
      <c r="I72" s="307">
        <v>0</v>
      </c>
      <c r="J72" s="307">
        <v>0</v>
      </c>
      <c r="K72" s="307">
        <v>0</v>
      </c>
    </row>
    <row r="73" spans="1:11" x14ac:dyDescent="0.25">
      <c r="A73" s="267" t="s">
        <v>2851</v>
      </c>
      <c r="B73" s="306" t="s">
        <v>2239</v>
      </c>
      <c r="C73" s="307">
        <v>301.89727939967878</v>
      </c>
      <c r="D73" s="307">
        <v>0</v>
      </c>
      <c r="E73" s="307">
        <v>4.1839426093473957</v>
      </c>
      <c r="F73" s="307">
        <v>0</v>
      </c>
      <c r="G73" s="307">
        <v>2.2585149780507217</v>
      </c>
      <c r="H73" s="307">
        <v>0</v>
      </c>
      <c r="I73" s="307">
        <v>0</v>
      </c>
      <c r="J73" s="307">
        <v>0</v>
      </c>
      <c r="K73" s="307">
        <v>0</v>
      </c>
    </row>
    <row r="74" spans="1:11" x14ac:dyDescent="0.25">
      <c r="A74" s="267" t="s">
        <v>2852</v>
      </c>
      <c r="B74" s="309" t="s">
        <v>2240</v>
      </c>
      <c r="C74" s="406">
        <v>2330.3808056664093</v>
      </c>
      <c r="D74" s="406">
        <v>0</v>
      </c>
      <c r="E74" s="406">
        <v>0</v>
      </c>
      <c r="F74" s="406">
        <v>4.5357886428934489</v>
      </c>
      <c r="G74" s="406">
        <v>85.600890291969137</v>
      </c>
      <c r="H74" s="406">
        <v>2.2810158776646219</v>
      </c>
      <c r="I74" s="307">
        <v>2.0857257165625676</v>
      </c>
      <c r="J74" s="307">
        <v>0</v>
      </c>
      <c r="K74" s="307">
        <v>0</v>
      </c>
    </row>
    <row r="75" spans="1:11" x14ac:dyDescent="0.25">
      <c r="B75" s="306" t="s">
        <v>139</v>
      </c>
      <c r="C75" s="307">
        <f t="shared" ref="C75:I75" si="1">SUM(C71:C74)</f>
        <v>2667.0149579233257</v>
      </c>
      <c r="D75" s="307">
        <f t="shared" si="1"/>
        <v>9.6894406150973715</v>
      </c>
      <c r="E75" s="307">
        <f t="shared" si="1"/>
        <v>4.867092186906679</v>
      </c>
      <c r="F75" s="307">
        <f t="shared" si="1"/>
        <v>32.370561275789875</v>
      </c>
      <c r="G75" s="307">
        <f t="shared" si="1"/>
        <v>87.859405270019863</v>
      </c>
      <c r="H75" s="307">
        <f t="shared" si="1"/>
        <v>2.2810158776646219</v>
      </c>
      <c r="I75" s="307">
        <f t="shared" si="1"/>
        <v>2.0857257165625676</v>
      </c>
      <c r="J75" s="307">
        <v>0</v>
      </c>
      <c r="K75" s="307">
        <v>0</v>
      </c>
    </row>
    <row r="76" spans="1:11" x14ac:dyDescent="0.25">
      <c r="C76" s="310"/>
    </row>
    <row r="77" spans="1:11" x14ac:dyDescent="0.25">
      <c r="B77" s="209" t="s">
        <v>2647</v>
      </c>
    </row>
    <row r="78" spans="1:11" x14ac:dyDescent="0.25">
      <c r="B78" s="305" t="s">
        <v>2648</v>
      </c>
      <c r="C78" s="306" t="s">
        <v>2640</v>
      </c>
      <c r="D78" s="306" t="s">
        <v>2641</v>
      </c>
      <c r="E78" s="306" t="s">
        <v>2642</v>
      </c>
      <c r="F78" s="306" t="s">
        <v>139</v>
      </c>
    </row>
    <row r="79" spans="1:11" x14ac:dyDescent="0.25">
      <c r="A79" s="267" t="s">
        <v>2853</v>
      </c>
      <c r="B79" s="306" t="s">
        <v>2645</v>
      </c>
      <c r="C79" s="307">
        <v>21.278468449088766</v>
      </c>
      <c r="D79" s="307">
        <v>51.307405098658926</v>
      </c>
      <c r="E79" s="307">
        <v>0.35836213504282921</v>
      </c>
      <c r="F79" s="307">
        <f>SUM(C79:E79)</f>
        <v>72.94423568279052</v>
      </c>
    </row>
    <row r="80" spans="1:11" x14ac:dyDescent="0.25">
      <c r="A80" s="267" t="s">
        <v>2854</v>
      </c>
      <c r="B80" s="306" t="s">
        <v>2646</v>
      </c>
      <c r="C80" s="307">
        <v>0</v>
      </c>
      <c r="D80" s="307">
        <v>0</v>
      </c>
      <c r="E80" s="307">
        <v>0</v>
      </c>
      <c r="F80" s="307">
        <f>SUM(C80:E80)</f>
        <v>0</v>
      </c>
    </row>
    <row r="81" spans="1:11" x14ac:dyDescent="0.25">
      <c r="A81" s="267" t="s">
        <v>2855</v>
      </c>
      <c r="B81" s="306" t="s">
        <v>2239</v>
      </c>
      <c r="C81" s="307">
        <v>286.81426579762774</v>
      </c>
      <c r="D81" s="307">
        <v>21.525471189449174</v>
      </c>
      <c r="E81" s="307">
        <v>0</v>
      </c>
      <c r="F81" s="307">
        <f t="shared" ref="F81:F82" si="2">SUM(C81:E81)</f>
        <v>308.33973698707689</v>
      </c>
    </row>
    <row r="82" spans="1:11" ht="15" customHeight="1" x14ac:dyDescent="0.25">
      <c r="A82" s="267" t="s">
        <v>2856</v>
      </c>
      <c r="B82" s="309" t="s">
        <v>2240</v>
      </c>
      <c r="C82" s="307">
        <v>1810.8290404879933</v>
      </c>
      <c r="D82" s="307">
        <v>488.35027170577087</v>
      </c>
      <c r="E82" s="307">
        <v>125.70491400173586</v>
      </c>
      <c r="F82" s="307">
        <f t="shared" si="2"/>
        <v>2424.8842261955001</v>
      </c>
    </row>
    <row r="83" spans="1:11" x14ac:dyDescent="0.25">
      <c r="B83" s="306" t="s">
        <v>139</v>
      </c>
      <c r="C83" s="307">
        <f>SUM(C79:C82)</f>
        <v>2118.9217747347097</v>
      </c>
      <c r="D83" s="307">
        <f t="shared" ref="D83:E83" si="3">SUM(D79:D82)</f>
        <v>561.18314799387895</v>
      </c>
      <c r="E83" s="307">
        <f t="shared" si="3"/>
        <v>126.06327613677868</v>
      </c>
      <c r="F83" s="307">
        <f>SUM(F79:F82)</f>
        <v>2806.1681988653677</v>
      </c>
    </row>
    <row r="84" spans="1:11" x14ac:dyDescent="0.25">
      <c r="C84" s="310"/>
    </row>
    <row r="85" spans="1:11" s="311" customFormat="1" x14ac:dyDescent="0.25">
      <c r="A85" s="438"/>
      <c r="B85" s="209" t="s">
        <v>2649</v>
      </c>
      <c r="C85" s="19"/>
      <c r="D85" s="19"/>
      <c r="E85" s="19"/>
      <c r="F85" s="19"/>
      <c r="G85" s="19"/>
      <c r="H85" s="19"/>
      <c r="I85" s="19"/>
      <c r="J85" s="19"/>
      <c r="K85" s="19"/>
    </row>
    <row r="86" spans="1:11" x14ac:dyDescent="0.25">
      <c r="B86" s="462" t="s">
        <v>2650</v>
      </c>
      <c r="C86" s="463"/>
      <c r="D86" s="463"/>
      <c r="E86" s="464"/>
      <c r="F86" s="307">
        <f>F83</f>
        <v>2806.1681988653677</v>
      </c>
    </row>
    <row r="87" spans="1:11" x14ac:dyDescent="0.25">
      <c r="B87" s="312"/>
      <c r="C87" s="312"/>
      <c r="D87" s="312"/>
      <c r="E87" s="312"/>
      <c r="F87" s="310"/>
    </row>
    <row r="88" spans="1:11" x14ac:dyDescent="0.25">
      <c r="B88" s="254"/>
      <c r="C88" s="254"/>
      <c r="D88" s="254"/>
    </row>
    <row r="89" spans="1:11" x14ac:dyDescent="0.25">
      <c r="B89" s="313" t="s">
        <v>2651</v>
      </c>
      <c r="C89" s="314"/>
      <c r="D89" s="254"/>
    </row>
    <row r="90" spans="1:11" x14ac:dyDescent="0.25">
      <c r="B90" s="309" t="s">
        <v>2652</v>
      </c>
      <c r="C90" s="315"/>
      <c r="D90" s="254"/>
    </row>
    <row r="91" spans="1:11" x14ac:dyDescent="0.25">
      <c r="B91" s="309" t="s">
        <v>2653</v>
      </c>
      <c r="C91" s="315"/>
      <c r="D91" s="254"/>
    </row>
    <row r="92" spans="1:11" x14ac:dyDescent="0.25">
      <c r="B92" s="309" t="s">
        <v>2642</v>
      </c>
      <c r="C92" s="315"/>
      <c r="D92" s="254"/>
    </row>
    <row r="93" spans="1:11" x14ac:dyDescent="0.25">
      <c r="B93" s="309" t="s">
        <v>139</v>
      </c>
      <c r="C93" s="315"/>
      <c r="D93" s="254"/>
    </row>
    <row r="94" spans="1:11" x14ac:dyDescent="0.25">
      <c r="B94" s="254"/>
      <c r="C94" s="254"/>
      <c r="D94" s="254"/>
    </row>
    <row r="95" spans="1:11" x14ac:dyDescent="0.25">
      <c r="B95" s="313" t="s">
        <v>2654</v>
      </c>
      <c r="C95" s="314"/>
      <c r="D95" s="254"/>
    </row>
    <row r="96" spans="1:11" x14ac:dyDescent="0.25">
      <c r="B96" s="309" t="s">
        <v>2652</v>
      </c>
      <c r="C96" s="315"/>
      <c r="D96" s="254"/>
    </row>
    <row r="97" spans="2:6" x14ac:dyDescent="0.25">
      <c r="B97" s="309" t="s">
        <v>2653</v>
      </c>
      <c r="C97" s="315"/>
      <c r="D97" s="254"/>
    </row>
    <row r="98" spans="2:6" x14ac:dyDescent="0.25">
      <c r="B98" s="309" t="s">
        <v>2642</v>
      </c>
      <c r="C98" s="315"/>
      <c r="D98" s="254"/>
    </row>
    <row r="99" spans="2:6" x14ac:dyDescent="0.25">
      <c r="B99" s="309" t="s">
        <v>139</v>
      </c>
      <c r="C99" s="315"/>
      <c r="D99" s="254"/>
    </row>
    <row r="100" spans="2:6" x14ac:dyDescent="0.25">
      <c r="B100" s="254"/>
      <c r="C100" s="316"/>
      <c r="D100" s="254"/>
    </row>
    <row r="101" spans="2:6" x14ac:dyDescent="0.25">
      <c r="B101" s="254"/>
      <c r="C101" s="316"/>
      <c r="D101" s="254"/>
    </row>
    <row r="102" spans="2:6" x14ac:dyDescent="0.25">
      <c r="B102" s="254"/>
      <c r="C102" s="316"/>
      <c r="D102" s="254"/>
    </row>
    <row r="103" spans="2:6" ht="18" x14ac:dyDescent="0.25">
      <c r="B103" s="457" t="s">
        <v>2655</v>
      </c>
      <c r="C103" s="457"/>
      <c r="D103" s="457"/>
      <c r="E103" s="457"/>
      <c r="F103" s="457"/>
    </row>
    <row r="104" spans="2:6" ht="18" x14ac:dyDescent="0.25">
      <c r="B104" s="304"/>
      <c r="C104" s="317"/>
      <c r="D104" s="318"/>
      <c r="E104" s="318"/>
      <c r="F104" s="318"/>
    </row>
    <row r="105" spans="2:6" x14ac:dyDescent="0.25">
      <c r="B105" s="319" t="s">
        <v>2656</v>
      </c>
      <c r="C105" s="320">
        <f>F27</f>
        <v>3374.1023686299995</v>
      </c>
    </row>
    <row r="106" spans="2:6" x14ac:dyDescent="0.25">
      <c r="B106" s="321" t="s">
        <v>2657</v>
      </c>
      <c r="C106" s="322">
        <v>1</v>
      </c>
      <c r="D106"/>
    </row>
    <row r="107" spans="2:6" x14ac:dyDescent="0.25">
      <c r="B107" s="321" t="s">
        <v>2658</v>
      </c>
      <c r="C107" s="323"/>
    </row>
    <row r="108" spans="2:6" x14ac:dyDescent="0.25">
      <c r="B108" s="321" t="s">
        <v>2659</v>
      </c>
      <c r="C108" s="323"/>
    </row>
    <row r="109" spans="2:6" x14ac:dyDescent="0.25">
      <c r="B109" s="321" t="s">
        <v>2660</v>
      </c>
      <c r="C109" s="323"/>
    </row>
    <row r="110" spans="2:6" x14ac:dyDescent="0.25">
      <c r="B110" s="321" t="s">
        <v>2661</v>
      </c>
      <c r="C110" s="323"/>
    </row>
    <row r="111" spans="2:6" x14ac:dyDescent="0.25">
      <c r="B111" s="321" t="s">
        <v>2662</v>
      </c>
      <c r="C111" s="323"/>
    </row>
    <row r="112" spans="2:6" x14ac:dyDescent="0.25">
      <c r="B112" s="321" t="s">
        <v>2663</v>
      </c>
      <c r="C112" s="323"/>
    </row>
    <row r="113" spans="2:6" x14ac:dyDescent="0.25">
      <c r="B113" s="324"/>
      <c r="C113" s="1"/>
    </row>
    <row r="115" spans="2:6" ht="18" x14ac:dyDescent="0.25">
      <c r="B115" s="457" t="s">
        <v>2664</v>
      </c>
      <c r="C115" s="457"/>
      <c r="D115" s="457"/>
      <c r="E115" s="457"/>
      <c r="F115" s="457"/>
    </row>
    <row r="116" spans="2:6" ht="18" x14ac:dyDescent="0.25">
      <c r="B116" s="304"/>
      <c r="C116" s="458" t="s">
        <v>2665</v>
      </c>
      <c r="D116" s="458"/>
      <c r="E116" s="458"/>
      <c r="F116" s="458"/>
    </row>
    <row r="117" spans="2:6" x14ac:dyDescent="0.25">
      <c r="B117" s="325" t="s">
        <v>2666</v>
      </c>
      <c r="C117" s="455" t="s">
        <v>2667</v>
      </c>
      <c r="D117" s="455"/>
      <c r="E117" s="455"/>
      <c r="F117" s="455"/>
    </row>
    <row r="118" spans="2:6" x14ac:dyDescent="0.25">
      <c r="B118" s="325"/>
      <c r="C118" s="326"/>
      <c r="D118" s="326"/>
      <c r="E118" s="326"/>
      <c r="F118" s="326"/>
    </row>
    <row r="119" spans="2:6" x14ac:dyDescent="0.25">
      <c r="B119" s="327" t="s">
        <v>2668</v>
      </c>
      <c r="C119" s="456"/>
      <c r="D119" s="456"/>
      <c r="E119" s="456"/>
      <c r="F119" s="456"/>
    </row>
    <row r="120" spans="2:6" x14ac:dyDescent="0.25">
      <c r="B120" s="328" t="s">
        <v>2669</v>
      </c>
      <c r="C120" s="311"/>
      <c r="D120" s="311"/>
      <c r="E120" s="311"/>
      <c r="F120" s="311"/>
    </row>
    <row r="121" spans="2:6" x14ac:dyDescent="0.25">
      <c r="B121" s="325"/>
    </row>
    <row r="122" spans="2:6" x14ac:dyDescent="0.25">
      <c r="B122" s="325"/>
    </row>
    <row r="123" spans="2:6" ht="15.75" x14ac:dyDescent="0.25">
      <c r="B123" s="329"/>
    </row>
    <row r="124" spans="2:6" ht="18" x14ac:dyDescent="0.25">
      <c r="B124" s="457" t="s">
        <v>2670</v>
      </c>
      <c r="C124" s="457"/>
      <c r="D124" s="457"/>
      <c r="E124" s="457"/>
      <c r="F124" s="457"/>
    </row>
    <row r="125" spans="2:6" ht="18" x14ac:dyDescent="0.25">
      <c r="B125" s="304"/>
      <c r="C125" s="458" t="s">
        <v>2665</v>
      </c>
      <c r="D125" s="458"/>
      <c r="E125" s="458"/>
      <c r="F125" s="458"/>
    </row>
    <row r="126" spans="2:6" x14ac:dyDescent="0.25">
      <c r="B126" s="330"/>
      <c r="C126" s="459" t="s">
        <v>2621</v>
      </c>
      <c r="D126" s="459"/>
      <c r="E126" s="459" t="s">
        <v>2671</v>
      </c>
      <c r="F126" s="459"/>
    </row>
    <row r="127" spans="2:6" ht="30" x14ac:dyDescent="0.25">
      <c r="B127" s="331" t="s">
        <v>2672</v>
      </c>
      <c r="C127" s="455" t="s">
        <v>2667</v>
      </c>
      <c r="D127" s="455"/>
      <c r="E127" s="455"/>
      <c r="F127" s="455"/>
    </row>
    <row r="128" spans="2:6" x14ac:dyDescent="0.25">
      <c r="B128" s="325" t="s">
        <v>2673</v>
      </c>
      <c r="C128" s="455" t="s">
        <v>2667</v>
      </c>
      <c r="D128" s="455"/>
      <c r="E128" s="455"/>
      <c r="F128" s="455"/>
    </row>
    <row r="129" spans="2:9" x14ac:dyDescent="0.25">
      <c r="B129" s="327" t="s">
        <v>2674</v>
      </c>
      <c r="C129" s="456" t="s">
        <v>2667</v>
      </c>
      <c r="D129" s="456"/>
      <c r="E129" s="456"/>
      <c r="F129" s="456"/>
    </row>
    <row r="130" spans="2:9" ht="20.25" customHeight="1" x14ac:dyDescent="0.25">
      <c r="B130" s="332"/>
    </row>
    <row r="131" spans="2:9" x14ac:dyDescent="0.25">
      <c r="I131" s="263" t="s">
        <v>2579</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zoomScale="70" zoomScaleNormal="70" workbookViewId="0">
      <selection activeCell="E31" sqref="E31"/>
    </sheetView>
  </sheetViews>
  <sheetFormatPr defaultColWidth="9.28515625" defaultRowHeight="15" x14ac:dyDescent="0.25"/>
  <cols>
    <col min="1" max="1" width="2.7109375" style="267" customWidth="1"/>
    <col min="2" max="2" width="7.5703125" style="19" customWidth="1"/>
    <col min="3" max="13" width="15.5703125" style="19" customWidth="1"/>
    <col min="14" max="16384" width="9.28515625" style="19"/>
  </cols>
  <sheetData>
    <row r="4" spans="1:13" ht="18" x14ac:dyDescent="0.25">
      <c r="B4" s="201"/>
      <c r="K4" s="333"/>
      <c r="L4" s="334"/>
    </row>
    <row r="5" spans="1:13" x14ac:dyDescent="0.25">
      <c r="B5" s="335" t="s">
        <v>2675</v>
      </c>
    </row>
    <row r="7" spans="1:13" ht="15.75" x14ac:dyDescent="0.25">
      <c r="B7" s="336" t="s">
        <v>2676</v>
      </c>
    </row>
    <row r="8" spans="1:13" ht="3.75" customHeight="1" x14ac:dyDescent="0.25">
      <c r="B8" s="336"/>
    </row>
    <row r="9" spans="1:13" x14ac:dyDescent="0.25">
      <c r="B9" s="337" t="s">
        <v>2492</v>
      </c>
      <c r="C9" s="338"/>
      <c r="D9" s="338"/>
      <c r="E9" s="338"/>
      <c r="F9" s="338"/>
      <c r="G9" s="338"/>
      <c r="H9" s="338"/>
      <c r="I9" s="338"/>
      <c r="J9" s="338"/>
      <c r="K9" s="338"/>
      <c r="L9" s="338"/>
      <c r="M9" s="338"/>
    </row>
    <row r="10" spans="1:13" ht="45" x14ac:dyDescent="0.25">
      <c r="B10" s="289"/>
      <c r="C10" s="339" t="s">
        <v>2677</v>
      </c>
      <c r="D10" s="340" t="s">
        <v>2678</v>
      </c>
      <c r="E10" s="340" t="s">
        <v>2679</v>
      </c>
      <c r="F10" s="340" t="s">
        <v>2680</v>
      </c>
      <c r="G10" s="340" t="s">
        <v>2681</v>
      </c>
      <c r="H10" s="340" t="s">
        <v>2686</v>
      </c>
      <c r="I10" s="340" t="s">
        <v>2682</v>
      </c>
      <c r="J10" s="340" t="s">
        <v>775</v>
      </c>
      <c r="K10" s="340" t="s">
        <v>2683</v>
      </c>
      <c r="L10" s="340" t="s">
        <v>137</v>
      </c>
      <c r="M10" s="341" t="s">
        <v>139</v>
      </c>
    </row>
    <row r="11" spans="1:13" x14ac:dyDescent="0.25">
      <c r="A11" s="267" t="s">
        <v>2857</v>
      </c>
      <c r="B11" s="342" t="s">
        <v>139</v>
      </c>
      <c r="C11" s="343">
        <v>405</v>
      </c>
      <c r="D11" s="343">
        <v>24</v>
      </c>
      <c r="E11" s="343">
        <v>17</v>
      </c>
      <c r="F11" s="343">
        <v>234</v>
      </c>
      <c r="G11" s="343">
        <v>209</v>
      </c>
      <c r="H11" s="343">
        <v>18</v>
      </c>
      <c r="I11" s="343">
        <v>129</v>
      </c>
      <c r="J11" s="343">
        <v>88</v>
      </c>
      <c r="K11" s="343">
        <v>50</v>
      </c>
      <c r="L11" s="343">
        <v>2</v>
      </c>
      <c r="M11" s="344">
        <f>SUM(C11:L11)</f>
        <v>1176</v>
      </c>
    </row>
    <row r="12" spans="1:13" x14ac:dyDescent="0.25">
      <c r="B12" s="345" t="s">
        <v>2684</v>
      </c>
      <c r="C12" s="346">
        <f>C11/$M$11</f>
        <v>0.34438775510204084</v>
      </c>
      <c r="D12" s="346">
        <f t="shared" ref="D12:L12" si="0">D11/$M$11</f>
        <v>2.0408163265306121E-2</v>
      </c>
      <c r="E12" s="346">
        <f t="shared" si="0"/>
        <v>1.4455782312925171E-2</v>
      </c>
      <c r="F12" s="346">
        <f t="shared" si="0"/>
        <v>0.19897959183673469</v>
      </c>
      <c r="G12" s="346">
        <f t="shared" si="0"/>
        <v>0.17772108843537415</v>
      </c>
      <c r="H12" s="346">
        <f t="shared" si="0"/>
        <v>1.5306122448979591E-2</v>
      </c>
      <c r="I12" s="346">
        <f t="shared" si="0"/>
        <v>0.10969387755102041</v>
      </c>
      <c r="J12" s="346">
        <f t="shared" si="0"/>
        <v>7.4829931972789115E-2</v>
      </c>
      <c r="K12" s="346">
        <f t="shared" si="0"/>
        <v>4.2517006802721087E-2</v>
      </c>
      <c r="L12" s="346">
        <f t="shared" si="0"/>
        <v>1.7006802721088435E-3</v>
      </c>
      <c r="M12" s="347">
        <f>SUM(C12:L12)</f>
        <v>0.99999999999999989</v>
      </c>
    </row>
    <row r="13" spans="1:13" x14ac:dyDescent="0.25">
      <c r="B13" s="254"/>
      <c r="C13" s="254"/>
    </row>
    <row r="14" spans="1:13" ht="15.75" x14ac:dyDescent="0.25">
      <c r="B14" s="348" t="s">
        <v>2685</v>
      </c>
      <c r="C14" s="254"/>
    </row>
    <row r="15" spans="1:13" ht="3.75" customHeight="1" x14ac:dyDescent="0.25">
      <c r="B15" s="348"/>
      <c r="C15" s="254"/>
      <c r="F15" s="19">
        <v>15.694000000000001</v>
      </c>
    </row>
    <row r="16" spans="1:13" x14ac:dyDescent="0.25">
      <c r="B16" s="349" t="s">
        <v>2494</v>
      </c>
      <c r="C16" s="350"/>
      <c r="D16" s="338"/>
      <c r="E16" s="338"/>
      <c r="F16" s="338"/>
      <c r="G16" s="338"/>
      <c r="H16" s="338"/>
      <c r="I16" s="338"/>
      <c r="J16" s="338"/>
      <c r="K16" s="338"/>
      <c r="L16" s="338"/>
      <c r="M16" s="338"/>
    </row>
    <row r="17" spans="1:14" ht="45" x14ac:dyDescent="0.25">
      <c r="B17" s="289"/>
      <c r="C17" s="339" t="s">
        <v>2677</v>
      </c>
      <c r="D17" s="340" t="s">
        <v>2678</v>
      </c>
      <c r="E17" s="340" t="s">
        <v>2679</v>
      </c>
      <c r="F17" s="340" t="s">
        <v>2680</v>
      </c>
      <c r="G17" s="340" t="s">
        <v>2681</v>
      </c>
      <c r="H17" s="340" t="s">
        <v>2686</v>
      </c>
      <c r="I17" s="340" t="s">
        <v>2682</v>
      </c>
      <c r="J17" s="340" t="s">
        <v>775</v>
      </c>
      <c r="K17" s="340" t="s">
        <v>2683</v>
      </c>
      <c r="L17" s="340" t="s">
        <v>137</v>
      </c>
      <c r="M17" s="341" t="s">
        <v>139</v>
      </c>
    </row>
    <row r="18" spans="1:14" x14ac:dyDescent="0.25">
      <c r="A18" s="267" t="s">
        <v>2858</v>
      </c>
      <c r="B18" s="342" t="s">
        <v>139</v>
      </c>
      <c r="C18" s="343">
        <v>143.55140542000012</v>
      </c>
      <c r="D18" s="343">
        <v>3.4800022799999994</v>
      </c>
      <c r="E18" s="343">
        <v>32.297671089999994</v>
      </c>
      <c r="F18" s="343">
        <v>997.91306676999977</v>
      </c>
      <c r="G18" s="343">
        <v>602.59195083000009</v>
      </c>
      <c r="H18" s="343">
        <v>73.484364609999972</v>
      </c>
      <c r="I18" s="343">
        <v>702.57870636000007</v>
      </c>
      <c r="J18" s="343">
        <v>193.06457291000009</v>
      </c>
      <c r="K18" s="343">
        <v>617.8773414599998</v>
      </c>
      <c r="L18" s="343">
        <v>7.2632869000000007</v>
      </c>
      <c r="M18" s="351">
        <f>SUM(C18:L18)</f>
        <v>3374.1023686299995</v>
      </c>
    </row>
    <row r="19" spans="1:14" x14ac:dyDescent="0.25">
      <c r="B19" s="345" t="s">
        <v>2684</v>
      </c>
      <c r="C19" s="346">
        <f t="shared" ref="C19:L19" si="1">C18/$M$18</f>
        <v>4.2545065245986259E-2</v>
      </c>
      <c r="D19" s="346">
        <f t="shared" si="1"/>
        <v>1.0313860991161921E-3</v>
      </c>
      <c r="E19" s="346">
        <f t="shared" si="1"/>
        <v>9.5722261986716031E-3</v>
      </c>
      <c r="F19" s="346">
        <f t="shared" si="1"/>
        <v>0.29575660657124236</v>
      </c>
      <c r="G19" s="346">
        <f t="shared" si="1"/>
        <v>0.17859326273929055</v>
      </c>
      <c r="H19" s="346">
        <f t="shared" si="1"/>
        <v>2.1778937501483433E-2</v>
      </c>
      <c r="I19" s="346">
        <f t="shared" si="1"/>
        <v>0.2082268495740012</v>
      </c>
      <c r="J19" s="346">
        <f t="shared" si="1"/>
        <v>5.7219536284665508E-2</v>
      </c>
      <c r="K19" s="346">
        <f t="shared" si="1"/>
        <v>0.1831234722468954</v>
      </c>
      <c r="L19" s="346">
        <f t="shared" si="1"/>
        <v>2.1526575386475728E-3</v>
      </c>
      <c r="M19" s="352">
        <f>SUM(C19:L19)</f>
        <v>1</v>
      </c>
    </row>
    <row r="20" spans="1:14" x14ac:dyDescent="0.25">
      <c r="B20" s="254"/>
      <c r="C20" s="254"/>
    </row>
    <row r="21" spans="1:14" ht="15.75" x14ac:dyDescent="0.25">
      <c r="B21" s="348" t="s">
        <v>2687</v>
      </c>
      <c r="C21" s="254"/>
    </row>
    <row r="22" spans="1:14" ht="3.75" customHeight="1" x14ac:dyDescent="0.25">
      <c r="B22" s="348"/>
      <c r="C22" s="254"/>
    </row>
    <row r="23" spans="1:14" x14ac:dyDescent="0.25">
      <c r="B23" s="349" t="s">
        <v>2496</v>
      </c>
      <c r="C23" s="350"/>
      <c r="D23" s="338"/>
      <c r="E23" s="338"/>
      <c r="F23" s="338"/>
      <c r="G23" s="338"/>
      <c r="H23" s="338"/>
      <c r="I23" s="338"/>
      <c r="J23" s="338"/>
      <c r="K23" s="338"/>
      <c r="L23" s="338"/>
      <c r="M23" s="338"/>
    </row>
    <row r="24" spans="1:14" x14ac:dyDescent="0.25">
      <c r="B24" s="254"/>
      <c r="C24" s="353"/>
    </row>
    <row r="25" spans="1:14" x14ac:dyDescent="0.25">
      <c r="B25" s="289"/>
      <c r="C25" s="339" t="s">
        <v>2430</v>
      </c>
      <c r="D25" s="340" t="s">
        <v>2431</v>
      </c>
      <c r="E25" s="340" t="s">
        <v>2432</v>
      </c>
      <c r="F25" s="340" t="s">
        <v>2433</v>
      </c>
      <c r="G25" s="340" t="s">
        <v>2434</v>
      </c>
      <c r="H25" s="340" t="s">
        <v>2435</v>
      </c>
      <c r="I25" s="341" t="s">
        <v>139</v>
      </c>
    </row>
    <row r="26" spans="1:14" x14ac:dyDescent="0.25">
      <c r="A26" s="267" t="s">
        <v>2859</v>
      </c>
      <c r="B26" s="342" t="s">
        <v>139</v>
      </c>
      <c r="C26" s="343">
        <v>414.91259772999956</v>
      </c>
      <c r="D26" s="343">
        <v>862.23717614999998</v>
      </c>
      <c r="E26" s="343">
        <v>1042.1302715400004</v>
      </c>
      <c r="F26" s="343">
        <v>328.01227466999995</v>
      </c>
      <c r="G26" s="343">
        <v>0</v>
      </c>
      <c r="H26" s="343">
        <v>726.81004854000003</v>
      </c>
      <c r="I26" s="351">
        <f>SUM(C26:H26)</f>
        <v>3374.1023686299995</v>
      </c>
    </row>
    <row r="27" spans="1:14" x14ac:dyDescent="0.25">
      <c r="B27" s="345" t="s">
        <v>2684</v>
      </c>
      <c r="C27" s="346">
        <f t="shared" ref="C27:H27" si="2">C26/$I$26</f>
        <v>0.12296977163098588</v>
      </c>
      <c r="D27" s="346">
        <f t="shared" si="2"/>
        <v>0.25554564798225066</v>
      </c>
      <c r="E27" s="346">
        <f t="shared" si="2"/>
        <v>0.30886148601446872</v>
      </c>
      <c r="F27" s="346">
        <f t="shared" si="2"/>
        <v>9.7214677811682429E-2</v>
      </c>
      <c r="G27" s="346">
        <f t="shared" si="2"/>
        <v>0</v>
      </c>
      <c r="H27" s="346">
        <f t="shared" si="2"/>
        <v>0.21540841656061244</v>
      </c>
      <c r="I27" s="347">
        <f>SUM(C27:H27)</f>
        <v>1.0000000000000002</v>
      </c>
    </row>
    <row r="28" spans="1:14" x14ac:dyDescent="0.25">
      <c r="B28" s="254"/>
      <c r="C28" s="254"/>
    </row>
    <row r="29" spans="1:14" x14ac:dyDescent="0.25">
      <c r="N29" s="400" t="s">
        <v>2579</v>
      </c>
    </row>
    <row r="34" spans="4:8" x14ac:dyDescent="0.25">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view="pageBreakPreview" zoomScale="60" zoomScaleNormal="100" workbookViewId="0">
      <selection activeCell="N88" sqref="N88"/>
    </sheetView>
  </sheetViews>
  <sheetFormatPr defaultColWidth="9.28515625" defaultRowHeight="15" x14ac:dyDescent="0.25"/>
  <cols>
    <col min="1" max="1" width="2.7109375" style="26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36" t="s">
        <v>2688</v>
      </c>
    </row>
    <row r="6" spans="1:16" ht="3.75" customHeight="1" x14ac:dyDescent="0.25">
      <c r="B6" s="336"/>
    </row>
    <row r="7" spans="1:16" x14ac:dyDescent="0.25">
      <c r="B7" s="355" t="s">
        <v>2498</v>
      </c>
      <c r="C7" s="355"/>
      <c r="D7" s="356"/>
      <c r="E7" s="357"/>
      <c r="F7" s="357"/>
      <c r="G7" s="357"/>
      <c r="H7" s="357"/>
      <c r="I7" s="357"/>
      <c r="J7" s="357"/>
      <c r="K7" s="358"/>
      <c r="L7" s="358"/>
      <c r="M7" s="254"/>
      <c r="N7" s="313"/>
    </row>
    <row r="8" spans="1:16" x14ac:dyDescent="0.25">
      <c r="B8" s="276"/>
      <c r="C8" s="465" t="s">
        <v>2689</v>
      </c>
      <c r="D8" s="465"/>
      <c r="E8" s="465"/>
      <c r="F8" s="465"/>
      <c r="G8" s="465"/>
      <c r="H8" s="465"/>
      <c r="I8" s="465"/>
      <c r="J8" s="465"/>
      <c r="K8" s="465"/>
      <c r="L8" s="465"/>
      <c r="M8" s="254"/>
      <c r="N8" s="254"/>
    </row>
    <row r="9" spans="1:16" x14ac:dyDescent="0.25">
      <c r="B9" s="276"/>
      <c r="C9" s="359" t="s">
        <v>2690</v>
      </c>
      <c r="D9" s="359" t="s">
        <v>2691</v>
      </c>
      <c r="E9" s="359" t="s">
        <v>2692</v>
      </c>
      <c r="F9" s="359" t="s">
        <v>2693</v>
      </c>
      <c r="G9" s="359" t="s">
        <v>2694</v>
      </c>
      <c r="H9" s="359" t="s">
        <v>2695</v>
      </c>
      <c r="I9" s="359" t="s">
        <v>2696</v>
      </c>
      <c r="J9" s="359" t="s">
        <v>2697</v>
      </c>
      <c r="K9" s="359" t="s">
        <v>2698</v>
      </c>
      <c r="L9" s="409" t="s">
        <v>2699</v>
      </c>
      <c r="M9" s="254"/>
      <c r="N9" s="360"/>
    </row>
    <row r="10" spans="1:16" x14ac:dyDescent="0.25">
      <c r="C10" s="361"/>
      <c r="D10" s="361"/>
      <c r="E10" s="361"/>
      <c r="F10" s="361"/>
      <c r="G10" s="361"/>
      <c r="H10" s="361"/>
      <c r="I10" s="361"/>
      <c r="J10" s="361"/>
      <c r="K10" s="361"/>
      <c r="L10" s="361"/>
      <c r="M10" s="254"/>
      <c r="N10" s="254"/>
    </row>
    <row r="11" spans="1:16" x14ac:dyDescent="0.25">
      <c r="A11" s="267" t="s">
        <v>2860</v>
      </c>
      <c r="B11" s="362" t="s">
        <v>2677</v>
      </c>
      <c r="C11" s="363">
        <v>6.3338758827216912</v>
      </c>
      <c r="D11" s="363">
        <v>32.973135599794517</v>
      </c>
      <c r="E11" s="363">
        <v>74.720594858870712</v>
      </c>
      <c r="F11" s="363">
        <v>19.140670938671708</v>
      </c>
      <c r="G11" s="363">
        <v>6.0676103962741008</v>
      </c>
      <c r="H11" s="363">
        <v>1.1122797880914914</v>
      </c>
      <c r="I11" s="363">
        <v>0.79083008007001787</v>
      </c>
      <c r="J11" s="363">
        <v>0.7663511243224439</v>
      </c>
      <c r="K11" s="363">
        <v>0.69648491398182977</v>
      </c>
      <c r="L11" s="363">
        <v>0.94957183720148697</v>
      </c>
      <c r="M11" s="254"/>
      <c r="N11" s="364">
        <f>SUM(C11:M11)</f>
        <v>143.55140542000001</v>
      </c>
      <c r="P11" s="365"/>
    </row>
    <row r="12" spans="1:16" x14ac:dyDescent="0.25">
      <c r="A12" s="267" t="s">
        <v>2862</v>
      </c>
      <c r="B12" s="362" t="s">
        <v>2678</v>
      </c>
      <c r="C12" s="363">
        <v>0.41194721253103428</v>
      </c>
      <c r="D12" s="363">
        <v>2.5521498114325638</v>
      </c>
      <c r="E12" s="363">
        <v>0.32205346603640117</v>
      </c>
      <c r="F12" s="363">
        <v>0.14223739087759049</v>
      </c>
      <c r="G12" s="363">
        <v>5.1614399122409511E-2</v>
      </c>
      <c r="H12" s="363">
        <v>0</v>
      </c>
      <c r="I12" s="363">
        <v>0</v>
      </c>
      <c r="J12" s="363">
        <v>0</v>
      </c>
      <c r="K12" s="363">
        <v>0</v>
      </c>
      <c r="L12" s="363">
        <v>0</v>
      </c>
      <c r="M12" s="254"/>
      <c r="N12" s="364">
        <f t="shared" ref="N12:N22" si="0">SUM(C12:M12)</f>
        <v>3.480002279999999</v>
      </c>
      <c r="P12" s="365"/>
    </row>
    <row r="13" spans="1:16" x14ac:dyDescent="0.25">
      <c r="A13" s="267" t="s">
        <v>2864</v>
      </c>
      <c r="B13" s="362" t="s">
        <v>2679</v>
      </c>
      <c r="C13" s="363">
        <v>5.0273926500000004</v>
      </c>
      <c r="D13" s="363">
        <v>10.704077699999999</v>
      </c>
      <c r="E13" s="363">
        <v>7.6321731534449571</v>
      </c>
      <c r="F13" s="363">
        <v>8.6417096210625886</v>
      </c>
      <c r="G13" s="363">
        <v>0.29231796549245342</v>
      </c>
      <c r="H13" s="363">
        <v>0</v>
      </c>
      <c r="I13" s="363">
        <v>0</v>
      </c>
      <c r="J13" s="363">
        <v>0</v>
      </c>
      <c r="K13" s="363">
        <v>0</v>
      </c>
      <c r="L13" s="363">
        <v>0</v>
      </c>
      <c r="M13" s="254"/>
      <c r="N13" s="364">
        <f t="shared" si="0"/>
        <v>32.297671089999994</v>
      </c>
      <c r="P13" s="365"/>
    </row>
    <row r="14" spans="1:16" x14ac:dyDescent="0.25">
      <c r="A14" s="267" t="s">
        <v>2861</v>
      </c>
      <c r="B14" s="362" t="s">
        <v>2680</v>
      </c>
      <c r="C14" s="363">
        <v>12.222580845112752</v>
      </c>
      <c r="D14" s="363">
        <v>66.466411738881234</v>
      </c>
      <c r="E14" s="363">
        <v>420.00033143281706</v>
      </c>
      <c r="F14" s="363">
        <v>294.90982647594836</v>
      </c>
      <c r="G14" s="363">
        <v>142.30898802488463</v>
      </c>
      <c r="H14" s="363">
        <v>23.886478682733287</v>
      </c>
      <c r="I14" s="363">
        <v>14.896896586313249</v>
      </c>
      <c r="J14" s="363">
        <v>10.589556033539999</v>
      </c>
      <c r="K14" s="363">
        <v>6.3311212362848206</v>
      </c>
      <c r="L14" s="363">
        <v>6.30087571348463</v>
      </c>
      <c r="M14" s="254"/>
      <c r="N14" s="364">
        <f t="shared" si="0"/>
        <v>997.91306677000011</v>
      </c>
      <c r="P14" s="365"/>
    </row>
    <row r="15" spans="1:16" x14ac:dyDescent="0.25">
      <c r="A15" s="267" t="s">
        <v>2865</v>
      </c>
      <c r="B15" s="362" t="s">
        <v>2681</v>
      </c>
      <c r="C15" s="363">
        <v>7.3017038968445656</v>
      </c>
      <c r="D15" s="363">
        <v>24.940158246756202</v>
      </c>
      <c r="E15" s="363">
        <v>216.85432858228333</v>
      </c>
      <c r="F15" s="363">
        <v>266.07466582361559</v>
      </c>
      <c r="G15" s="363">
        <v>77.61492065036056</v>
      </c>
      <c r="H15" s="363">
        <v>6.8069977966748008</v>
      </c>
      <c r="I15" s="363">
        <v>2.4927119384989163</v>
      </c>
      <c r="J15" s="363">
        <v>0.48402291695786093</v>
      </c>
      <c r="K15" s="363">
        <v>2.2440978008048267E-2</v>
      </c>
      <c r="L15" s="363">
        <v>0</v>
      </c>
      <c r="M15" s="254"/>
      <c r="N15" s="364">
        <f t="shared" si="0"/>
        <v>602.59195082999986</v>
      </c>
      <c r="P15" s="365"/>
    </row>
    <row r="16" spans="1:16" ht="30" x14ac:dyDescent="0.25">
      <c r="A16" s="267" t="s">
        <v>2866</v>
      </c>
      <c r="B16" s="362" t="s">
        <v>2686</v>
      </c>
      <c r="C16" s="363">
        <v>0.54516417427939967</v>
      </c>
      <c r="D16" s="363">
        <v>47.3982750878939</v>
      </c>
      <c r="E16" s="363">
        <v>25.54092534782669</v>
      </c>
      <c r="F16" s="363">
        <v>0</v>
      </c>
      <c r="G16" s="363">
        <v>0</v>
      </c>
      <c r="H16" s="363">
        <v>0</v>
      </c>
      <c r="I16" s="363">
        <v>0</v>
      </c>
      <c r="J16" s="363">
        <v>0</v>
      </c>
      <c r="K16" s="363">
        <v>0</v>
      </c>
      <c r="L16" s="363">
        <v>0</v>
      </c>
      <c r="M16" s="254"/>
      <c r="N16" s="364">
        <f t="shared" si="0"/>
        <v>73.484364609999986</v>
      </c>
      <c r="P16" s="365"/>
    </row>
    <row r="17" spans="1:16" x14ac:dyDescent="0.25">
      <c r="A17" s="267" t="s">
        <v>2863</v>
      </c>
      <c r="B17" s="362" t="s">
        <v>2682</v>
      </c>
      <c r="C17" s="363">
        <v>14.061770126375254</v>
      </c>
      <c r="D17" s="363">
        <v>144.7074648115132</v>
      </c>
      <c r="E17" s="363">
        <v>443.9980075695787</v>
      </c>
      <c r="F17" s="363">
        <v>72.49280200473396</v>
      </c>
      <c r="G17" s="363">
        <v>15.115365909633375</v>
      </c>
      <c r="H17" s="363">
        <v>1.6565727500479621</v>
      </c>
      <c r="I17" s="363">
        <v>1.6565727500479621</v>
      </c>
      <c r="J17" s="363">
        <v>1.6565727500479621</v>
      </c>
      <c r="K17" s="363">
        <v>0.80854261935182004</v>
      </c>
      <c r="L17" s="363">
        <v>3.1430016386696011</v>
      </c>
      <c r="M17" s="254"/>
      <c r="N17" s="364">
        <f t="shared" si="0"/>
        <v>699.29667292999989</v>
      </c>
      <c r="P17" s="365"/>
    </row>
    <row r="18" spans="1:16" x14ac:dyDescent="0.25">
      <c r="A18" s="267" t="s">
        <v>2867</v>
      </c>
      <c r="B18" s="362" t="s">
        <v>2700</v>
      </c>
      <c r="C18" s="363">
        <v>3.6486450055465727</v>
      </c>
      <c r="D18" s="363">
        <v>42.689828370123507</v>
      </c>
      <c r="E18" s="363">
        <v>131.95819390273275</v>
      </c>
      <c r="F18" s="363">
        <v>10.445276367074536</v>
      </c>
      <c r="G18" s="363">
        <v>3.1139362640494159</v>
      </c>
      <c r="H18" s="363">
        <v>0.7339398874966615</v>
      </c>
      <c r="I18" s="363">
        <v>6.0788282976470452E-2</v>
      </c>
      <c r="J18" s="363">
        <v>0.15095342079079488</v>
      </c>
      <c r="K18" s="363">
        <v>0.26301140920920513</v>
      </c>
      <c r="L18" s="363">
        <v>0</v>
      </c>
      <c r="M18" s="254"/>
      <c r="N18" s="364">
        <f t="shared" si="0"/>
        <v>193.0645729099999</v>
      </c>
      <c r="P18" s="365"/>
    </row>
    <row r="19" spans="1:16" ht="30" x14ac:dyDescent="0.25">
      <c r="A19" s="267" t="s">
        <v>2868</v>
      </c>
      <c r="B19" s="362" t="s">
        <v>2701</v>
      </c>
      <c r="C19" s="363">
        <v>26.12589305249001</v>
      </c>
      <c r="D19" s="363">
        <v>135.61670310668947</v>
      </c>
      <c r="E19" s="363">
        <v>229.51042584397763</v>
      </c>
      <c r="F19" s="363">
        <v>97.211649991367395</v>
      </c>
      <c r="G19" s="363">
        <v>45.010526242927575</v>
      </c>
      <c r="H19" s="363">
        <v>18.541592206169039</v>
      </c>
      <c r="I19" s="363">
        <v>18.541592206169039</v>
      </c>
      <c r="J19" s="363">
        <v>18.541592206169039</v>
      </c>
      <c r="K19" s="363">
        <v>18.541592206169039</v>
      </c>
      <c r="L19" s="363">
        <v>9.0321834878718104</v>
      </c>
      <c r="M19" s="254"/>
      <c r="N19" s="364">
        <f t="shared" si="0"/>
        <v>616.67375055000014</v>
      </c>
      <c r="P19" s="365"/>
    </row>
    <row r="20" spans="1:16" x14ac:dyDescent="0.25">
      <c r="A20" s="267" t="s">
        <v>2869</v>
      </c>
      <c r="B20" s="362" t="s">
        <v>137</v>
      </c>
      <c r="C20" s="363">
        <v>0</v>
      </c>
      <c r="D20" s="363">
        <v>6.4919213643992943</v>
      </c>
      <c r="E20" s="363">
        <v>0.77136553560070542</v>
      </c>
      <c r="F20" s="363">
        <v>0</v>
      </c>
      <c r="G20" s="363">
        <v>0</v>
      </c>
      <c r="H20" s="363">
        <v>0</v>
      </c>
      <c r="I20" s="363">
        <v>0</v>
      </c>
      <c r="J20" s="363">
        <v>0</v>
      </c>
      <c r="K20" s="363">
        <v>0</v>
      </c>
      <c r="L20" s="363">
        <v>0</v>
      </c>
      <c r="M20" s="254"/>
      <c r="N20" s="364">
        <f t="shared" si="0"/>
        <v>7.2632868999999998</v>
      </c>
      <c r="P20" s="365"/>
    </row>
    <row r="21" spans="1:16" x14ac:dyDescent="0.25">
      <c r="C21" s="366"/>
      <c r="D21" s="366"/>
      <c r="E21" s="366"/>
      <c r="F21" s="366"/>
      <c r="G21" s="366"/>
      <c r="H21" s="366"/>
      <c r="I21" s="366"/>
      <c r="J21" s="366"/>
      <c r="K21" s="366"/>
      <c r="L21" s="366"/>
      <c r="M21" s="254"/>
      <c r="N21" s="364">
        <f t="shared" si="0"/>
        <v>0</v>
      </c>
    </row>
    <row r="22" spans="1:16" x14ac:dyDescent="0.25">
      <c r="B22" s="367" t="s">
        <v>139</v>
      </c>
      <c r="C22" s="368">
        <f t="shared" ref="C22:L22" si="1">SUM(C11:C21)</f>
        <v>75.678972845901285</v>
      </c>
      <c r="D22" s="368">
        <f t="shared" si="1"/>
        <v>514.54012583748397</v>
      </c>
      <c r="E22" s="368">
        <f t="shared" si="1"/>
        <v>1551.3083996931689</v>
      </c>
      <c r="F22" s="368">
        <f t="shared" si="1"/>
        <v>769.05883861335167</v>
      </c>
      <c r="G22" s="368">
        <f t="shared" si="1"/>
        <v>289.57527985274453</v>
      </c>
      <c r="H22" s="368">
        <f t="shared" si="1"/>
        <v>52.737861111213235</v>
      </c>
      <c r="I22" s="368">
        <f t="shared" si="1"/>
        <v>38.439391844075658</v>
      </c>
      <c r="J22" s="368">
        <f t="shared" si="1"/>
        <v>32.1890484518281</v>
      </c>
      <c r="K22" s="368">
        <f t="shared" si="1"/>
        <v>26.663193363004762</v>
      </c>
      <c r="L22" s="368">
        <f t="shared" si="1"/>
        <v>19.425632677227526</v>
      </c>
      <c r="M22" s="254"/>
      <c r="N22" s="364">
        <f t="shared" si="0"/>
        <v>3369.6167442899991</v>
      </c>
      <c r="P22" s="365"/>
    </row>
    <row r="23" spans="1:16" x14ac:dyDescent="0.25">
      <c r="M23" s="254"/>
      <c r="N23" s="254"/>
    </row>
    <row r="24" spans="1:16" x14ac:dyDescent="0.25">
      <c r="M24" s="254"/>
      <c r="N24" s="254"/>
    </row>
    <row r="25" spans="1:16" x14ac:dyDescent="0.25">
      <c r="M25" s="254"/>
      <c r="N25" s="254"/>
    </row>
    <row r="26" spans="1:16" x14ac:dyDescent="0.25">
      <c r="M26" s="254"/>
      <c r="N26" s="254"/>
    </row>
    <row r="27" spans="1:16" ht="15.75" x14ac:dyDescent="0.25">
      <c r="B27" s="336" t="s">
        <v>2702</v>
      </c>
      <c r="M27" s="254"/>
      <c r="N27" s="254"/>
    </row>
    <row r="28" spans="1:16" ht="3.75" customHeight="1" x14ac:dyDescent="0.25">
      <c r="B28" s="336"/>
      <c r="M28" s="254"/>
      <c r="N28" s="254"/>
    </row>
    <row r="29" spans="1:16" x14ac:dyDescent="0.25">
      <c r="B29" s="369" t="s">
        <v>2703</v>
      </c>
      <c r="C29" s="356"/>
      <c r="D29" s="358"/>
      <c r="E29" s="358"/>
      <c r="F29" s="358"/>
      <c r="G29" s="358"/>
      <c r="H29" s="358"/>
      <c r="I29" s="358"/>
      <c r="J29" s="358"/>
      <c r="K29" s="358"/>
      <c r="L29" s="358"/>
      <c r="M29" s="254"/>
      <c r="N29" s="254"/>
    </row>
    <row r="30" spans="1:16" x14ac:dyDescent="0.25">
      <c r="B30" s="276"/>
      <c r="C30" s="465" t="s">
        <v>2689</v>
      </c>
      <c r="D30" s="465"/>
      <c r="E30" s="465"/>
      <c r="F30" s="465"/>
      <c r="G30" s="465"/>
      <c r="H30" s="465"/>
      <c r="I30" s="465"/>
      <c r="J30" s="465"/>
      <c r="K30" s="465"/>
      <c r="L30" s="465"/>
      <c r="M30" s="254"/>
      <c r="N30" s="254"/>
    </row>
    <row r="31" spans="1:16" x14ac:dyDescent="0.25">
      <c r="B31" s="276"/>
      <c r="C31" s="359" t="s">
        <v>2690</v>
      </c>
      <c r="D31" s="359" t="s">
        <v>2691</v>
      </c>
      <c r="E31" s="359" t="s">
        <v>2692</v>
      </c>
      <c r="F31" s="359" t="s">
        <v>2693</v>
      </c>
      <c r="G31" s="359" t="s">
        <v>2694</v>
      </c>
      <c r="H31" s="359" t="s">
        <v>2695</v>
      </c>
      <c r="I31" s="359" t="s">
        <v>2696</v>
      </c>
      <c r="J31" s="359" t="s">
        <v>2697</v>
      </c>
      <c r="K31" s="359" t="s">
        <v>2698</v>
      </c>
      <c r="L31" s="359" t="s">
        <v>2699</v>
      </c>
      <c r="M31" s="254"/>
      <c r="N31" s="360"/>
    </row>
    <row r="32" spans="1:16" x14ac:dyDescent="0.25">
      <c r="C32" s="361"/>
      <c r="D32" s="361"/>
      <c r="E32" s="361"/>
      <c r="F32" s="361"/>
      <c r="G32" s="361"/>
      <c r="H32" s="361"/>
      <c r="I32" s="361"/>
      <c r="J32" s="361"/>
      <c r="K32" s="361"/>
      <c r="L32" s="361"/>
      <c r="M32" s="254"/>
      <c r="N32" s="254"/>
    </row>
    <row r="33" spans="2:14" x14ac:dyDescent="0.25">
      <c r="B33" s="362" t="s">
        <v>2677</v>
      </c>
      <c r="C33" s="370">
        <f t="shared" ref="C33:K33" si="2">C11/$N$11</f>
        <v>4.4122701997867289E-2</v>
      </c>
      <c r="D33" s="370">
        <f t="shared" si="2"/>
        <v>0.22969566548876574</v>
      </c>
      <c r="E33" s="370">
        <f t="shared" si="2"/>
        <v>0.52051454766503047</v>
      </c>
      <c r="F33" s="370">
        <f t="shared" si="2"/>
        <v>0.13333670180845872</v>
      </c>
      <c r="G33" s="370">
        <f t="shared" si="2"/>
        <v>4.2267857834770758E-2</v>
      </c>
      <c r="H33" s="370">
        <f t="shared" si="2"/>
        <v>7.7483030196549042E-3</v>
      </c>
      <c r="I33" s="370">
        <f t="shared" si="2"/>
        <v>5.5090375308846475E-3</v>
      </c>
      <c r="J33" s="370">
        <f t="shared" si="2"/>
        <v>5.33851355951736E-3</v>
      </c>
      <c r="K33" s="370">
        <f t="shared" si="2"/>
        <v>4.8518153615011101E-3</v>
      </c>
      <c r="L33" s="370">
        <f>L11/$N$11</f>
        <v>6.6148557335488807E-3</v>
      </c>
      <c r="M33" s="254"/>
      <c r="N33" s="371"/>
    </row>
    <row r="34" spans="2:14" x14ac:dyDescent="0.25">
      <c r="B34" s="362" t="s">
        <v>2678</v>
      </c>
      <c r="C34" s="370">
        <f t="shared" ref="C34:L34" si="3">C12/$N$12</f>
        <v>0.11837555822837978</v>
      </c>
      <c r="D34" s="370">
        <f t="shared" si="3"/>
        <v>0.73337590210790449</v>
      </c>
      <c r="E34" s="370">
        <f t="shared" si="3"/>
        <v>9.2544038803446207E-2</v>
      </c>
      <c r="F34" s="370">
        <f t="shared" si="3"/>
        <v>4.0872786691849676E-2</v>
      </c>
      <c r="G34" s="370">
        <f t="shared" si="3"/>
        <v>1.4831714168419892E-2</v>
      </c>
      <c r="H34" s="370">
        <f t="shared" si="3"/>
        <v>0</v>
      </c>
      <c r="I34" s="370">
        <f t="shared" si="3"/>
        <v>0</v>
      </c>
      <c r="J34" s="370">
        <f t="shared" si="3"/>
        <v>0</v>
      </c>
      <c r="K34" s="370">
        <f t="shared" si="3"/>
        <v>0</v>
      </c>
      <c r="L34" s="370">
        <f t="shared" si="3"/>
        <v>0</v>
      </c>
      <c r="M34" s="254"/>
      <c r="N34" s="371"/>
    </row>
    <row r="35" spans="2:14" ht="19.5" customHeight="1" x14ac:dyDescent="0.25">
      <c r="B35" s="362" t="s">
        <v>2679</v>
      </c>
      <c r="C35" s="370">
        <f t="shared" ref="C35:L35" si="4">C13/$N$13</f>
        <v>0.15565805460061738</v>
      </c>
      <c r="D35" s="370">
        <f t="shared" si="4"/>
        <v>0.33141949059336961</v>
      </c>
      <c r="E35" s="370">
        <f t="shared" si="4"/>
        <v>0.23630722884561267</v>
      </c>
      <c r="F35" s="370">
        <f t="shared" si="4"/>
        <v>0.26756448156840124</v>
      </c>
      <c r="G35" s="370">
        <f t="shared" si="4"/>
        <v>9.0507443919992398E-3</v>
      </c>
      <c r="H35" s="370">
        <f t="shared" si="4"/>
        <v>0</v>
      </c>
      <c r="I35" s="370">
        <f t="shared" si="4"/>
        <v>0</v>
      </c>
      <c r="J35" s="370">
        <f t="shared" si="4"/>
        <v>0</v>
      </c>
      <c r="K35" s="370">
        <f t="shared" si="4"/>
        <v>0</v>
      </c>
      <c r="L35" s="370">
        <f t="shared" si="4"/>
        <v>0</v>
      </c>
      <c r="M35" s="254"/>
      <c r="N35" s="371"/>
    </row>
    <row r="36" spans="2:14" x14ac:dyDescent="0.25">
      <c r="B36" s="362" t="s">
        <v>2680</v>
      </c>
      <c r="C36" s="370">
        <f t="shared" ref="C36:L36" si="5">C14/$N$14</f>
        <v>1.2248141899448464E-2</v>
      </c>
      <c r="D36" s="370">
        <f t="shared" si="5"/>
        <v>6.6605412788126636E-2</v>
      </c>
      <c r="E36" s="370">
        <f t="shared" si="5"/>
        <v>0.42087867712991789</v>
      </c>
      <c r="F36" s="370">
        <f t="shared" si="5"/>
        <v>0.2955265706966832</v>
      </c>
      <c r="G36" s="370">
        <f t="shared" si="5"/>
        <v>0.14260659847405738</v>
      </c>
      <c r="H36" s="370">
        <f t="shared" si="5"/>
        <v>2.3936432418956054E-2</v>
      </c>
      <c r="I36" s="370">
        <f t="shared" si="5"/>
        <v>1.4928050430816433E-2</v>
      </c>
      <c r="J36" s="370">
        <f t="shared" si="5"/>
        <v>1.0611701946959965E-2</v>
      </c>
      <c r="K36" s="370">
        <f t="shared" si="5"/>
        <v>6.3443614951121021E-3</v>
      </c>
      <c r="L36" s="370">
        <f t="shared" si="5"/>
        <v>6.3140527199218059E-3</v>
      </c>
      <c r="M36" s="254"/>
      <c r="N36" s="371"/>
    </row>
    <row r="37" spans="2:14" x14ac:dyDescent="0.25">
      <c r="B37" s="362" t="s">
        <v>2681</v>
      </c>
      <c r="C37" s="370">
        <f t="shared" ref="C37:L37" si="6">C15/$N$15</f>
        <v>1.2117161350707263E-2</v>
      </c>
      <c r="D37" s="370">
        <f t="shared" si="6"/>
        <v>4.1388137050958035E-2</v>
      </c>
      <c r="E37" s="370">
        <f t="shared" si="6"/>
        <v>0.35986927519292594</v>
      </c>
      <c r="F37" s="370">
        <f t="shared" si="6"/>
        <v>0.44155031519609395</v>
      </c>
      <c r="G37" s="370">
        <f t="shared" si="6"/>
        <v>0.12880178791544608</v>
      </c>
      <c r="H37" s="370">
        <f t="shared" si="6"/>
        <v>1.1296197679539127E-2</v>
      </c>
      <c r="I37" s="370">
        <f t="shared" si="6"/>
        <v>4.1366499088902487E-3</v>
      </c>
      <c r="J37" s="370">
        <f t="shared" si="6"/>
        <v>8.0323495242705454E-4</v>
      </c>
      <c r="K37" s="370">
        <f t="shared" si="6"/>
        <v>3.7240753012280442E-5</v>
      </c>
      <c r="L37" s="370">
        <f t="shared" si="6"/>
        <v>0</v>
      </c>
      <c r="M37" s="254"/>
      <c r="N37" s="371"/>
    </row>
    <row r="38" spans="2:14" ht="30" x14ac:dyDescent="0.25">
      <c r="B38" s="362" t="s">
        <v>2686</v>
      </c>
      <c r="C38" s="370">
        <f t="shared" ref="C38:L38" si="7">C16/$N$16</f>
        <v>7.4187778199175172E-3</v>
      </c>
      <c r="D38" s="370">
        <f t="shared" si="7"/>
        <v>0.64501170200556912</v>
      </c>
      <c r="E38" s="370">
        <f t="shared" si="7"/>
        <v>0.34756952017451342</v>
      </c>
      <c r="F38" s="370">
        <f t="shared" si="7"/>
        <v>0</v>
      </c>
      <c r="G38" s="370">
        <f t="shared" si="7"/>
        <v>0</v>
      </c>
      <c r="H38" s="370">
        <f t="shared" si="7"/>
        <v>0</v>
      </c>
      <c r="I38" s="370">
        <f t="shared" si="7"/>
        <v>0</v>
      </c>
      <c r="J38" s="370">
        <f t="shared" si="7"/>
        <v>0</v>
      </c>
      <c r="K38" s="370">
        <f t="shared" si="7"/>
        <v>0</v>
      </c>
      <c r="L38" s="370">
        <f t="shared" si="7"/>
        <v>0</v>
      </c>
      <c r="M38" s="254"/>
      <c r="N38" s="371"/>
    </row>
    <row r="39" spans="2:14" x14ac:dyDescent="0.25">
      <c r="B39" s="362" t="s">
        <v>2682</v>
      </c>
      <c r="C39" s="370">
        <f>C17/$N$17</f>
        <v>2.0108447059325345E-2</v>
      </c>
      <c r="D39" s="370">
        <f>D17/$N$17</f>
        <v>0.20693286613991732</v>
      </c>
      <c r="E39" s="370">
        <f>E17/$N$17</f>
        <v>0.63492080651443805</v>
      </c>
      <c r="F39" s="370">
        <f>F17/$N$16</f>
        <v>0.98650648188184664</v>
      </c>
      <c r="G39" s="370">
        <f t="shared" ref="G39:L39" si="8">G17/$N$17</f>
        <v>2.1615097704242095E-2</v>
      </c>
      <c r="H39" s="370">
        <f t="shared" si="8"/>
        <v>2.3689126720810041E-3</v>
      </c>
      <c r="I39" s="370">
        <f t="shared" si="8"/>
        <v>2.3689126720810041E-3</v>
      </c>
      <c r="J39" s="370">
        <f t="shared" si="8"/>
        <v>2.3689126720810041E-3</v>
      </c>
      <c r="K39" s="370">
        <f t="shared" si="8"/>
        <v>1.1562226028676613E-3</v>
      </c>
      <c r="L39" s="370">
        <f t="shared" si="8"/>
        <v>4.4945182214304888E-3</v>
      </c>
      <c r="M39" s="254"/>
      <c r="N39" s="371"/>
    </row>
    <row r="40" spans="2:14" x14ac:dyDescent="0.25">
      <c r="B40" s="362" t="s">
        <v>2700</v>
      </c>
      <c r="C40" s="370">
        <f>C18/$N$18</f>
        <v>1.8898573417959214E-2</v>
      </c>
      <c r="D40" s="370">
        <f>D18/$N$18</f>
        <v>0.22111684047815466</v>
      </c>
      <c r="E40" s="370">
        <f>E18/$N$18</f>
        <v>0.68349253264733945</v>
      </c>
      <c r="F40" s="370">
        <f>F18/$N$16</f>
        <v>0.142142841167781</v>
      </c>
      <c r="G40" s="370">
        <f t="shared" ref="G40:L40" si="9">G18/$N$18</f>
        <v>1.612898843694657E-2</v>
      </c>
      <c r="H40" s="370">
        <f t="shared" si="9"/>
        <v>3.8015254504450134E-3</v>
      </c>
      <c r="I40" s="370">
        <f t="shared" si="9"/>
        <v>3.1485985264012096E-4</v>
      </c>
      <c r="J40" s="370">
        <f t="shared" si="9"/>
        <v>7.8188047923822982E-4</v>
      </c>
      <c r="K40" s="370">
        <f t="shared" si="9"/>
        <v>1.3622976253225498E-3</v>
      </c>
      <c r="L40" s="370">
        <f t="shared" si="9"/>
        <v>0</v>
      </c>
      <c r="M40" s="254"/>
      <c r="N40" s="371"/>
    </row>
    <row r="41" spans="2:14" ht="30" x14ac:dyDescent="0.25">
      <c r="B41" s="362" t="s">
        <v>2701</v>
      </c>
      <c r="C41" s="370">
        <f t="shared" ref="C41:L41" si="10">C19/$N$19</f>
        <v>4.236582638581389E-2</v>
      </c>
      <c r="D41" s="370">
        <f t="shared" si="10"/>
        <v>0.21991645174735489</v>
      </c>
      <c r="E41" s="370">
        <f t="shared" si="10"/>
        <v>0.37217479362350259</v>
      </c>
      <c r="F41" s="370">
        <f t="shared" si="10"/>
        <v>0.1576387026440903</v>
      </c>
      <c r="G41" s="370">
        <f t="shared" si="10"/>
        <v>7.2989204101493704E-2</v>
      </c>
      <c r="H41" s="370">
        <f t="shared" si="10"/>
        <v>3.00671014286438E-2</v>
      </c>
      <c r="I41" s="370">
        <f t="shared" si="10"/>
        <v>3.00671014286438E-2</v>
      </c>
      <c r="J41" s="370">
        <f t="shared" si="10"/>
        <v>3.00671014286438E-2</v>
      </c>
      <c r="K41" s="370">
        <f t="shared" si="10"/>
        <v>3.00671014286438E-2</v>
      </c>
      <c r="L41" s="370">
        <f t="shared" si="10"/>
        <v>1.4646615783169252E-2</v>
      </c>
      <c r="M41" s="254"/>
      <c r="N41" s="371"/>
    </row>
    <row r="42" spans="2:14" x14ac:dyDescent="0.25">
      <c r="B42" s="362" t="s">
        <v>137</v>
      </c>
      <c r="C42" s="370">
        <f t="shared" ref="C42:L42" si="11">C20/$N$20</f>
        <v>0</v>
      </c>
      <c r="D42" s="370">
        <f t="shared" si="11"/>
        <v>0.89379938501386946</v>
      </c>
      <c r="E42" s="370">
        <f t="shared" si="11"/>
        <v>0.10620061498613051</v>
      </c>
      <c r="F42" s="370">
        <f t="shared" si="11"/>
        <v>0</v>
      </c>
      <c r="G42" s="370">
        <f t="shared" si="11"/>
        <v>0</v>
      </c>
      <c r="H42" s="370">
        <f t="shared" si="11"/>
        <v>0</v>
      </c>
      <c r="I42" s="370">
        <f t="shared" si="11"/>
        <v>0</v>
      </c>
      <c r="J42" s="370">
        <f t="shared" si="11"/>
        <v>0</v>
      </c>
      <c r="K42" s="370">
        <f t="shared" si="11"/>
        <v>0</v>
      </c>
      <c r="L42" s="370">
        <f t="shared" si="11"/>
        <v>0</v>
      </c>
      <c r="M42" s="254"/>
      <c r="N42" s="371"/>
    </row>
    <row r="43" spans="2:14" x14ac:dyDescent="0.25">
      <c r="C43" s="370"/>
      <c r="D43" s="372"/>
      <c r="E43" s="372"/>
      <c r="F43" s="372"/>
      <c r="G43" s="372"/>
      <c r="H43" s="372"/>
      <c r="I43" s="372"/>
      <c r="J43" s="372"/>
      <c r="K43" s="372"/>
      <c r="L43" s="372"/>
      <c r="M43" s="254"/>
      <c r="N43" s="254"/>
    </row>
    <row r="44" spans="2:14" x14ac:dyDescent="0.25">
      <c r="B44" s="367" t="s">
        <v>139</v>
      </c>
      <c r="C44" s="373">
        <f t="shared" ref="C44:L44" si="12">C22/$N$22</f>
        <v>2.2459222691762638E-2</v>
      </c>
      <c r="D44" s="373">
        <f t="shared" si="12"/>
        <v>0.15269989582922167</v>
      </c>
      <c r="E44" s="373">
        <f t="shared" si="12"/>
        <v>0.46038125918086864</v>
      </c>
      <c r="F44" s="373">
        <f t="shared" si="12"/>
        <v>0.22823332651007394</v>
      </c>
      <c r="G44" s="373">
        <f t="shared" si="12"/>
        <v>8.5937156011420518E-2</v>
      </c>
      <c r="H44" s="373">
        <f t="shared" si="12"/>
        <v>1.5650996867991127E-2</v>
      </c>
      <c r="I44" s="373">
        <f t="shared" si="12"/>
        <v>1.1407645070975303E-2</v>
      </c>
      <c r="J44" s="373">
        <f t="shared" si="12"/>
        <v>9.5527328163875647E-3</v>
      </c>
      <c r="K44" s="373">
        <f t="shared" si="12"/>
        <v>7.9128267059412651E-3</v>
      </c>
      <c r="L44" s="373">
        <f t="shared" si="12"/>
        <v>5.7649383153574743E-3</v>
      </c>
      <c r="M44" s="254"/>
      <c r="N44" s="374"/>
    </row>
    <row r="45" spans="2:14" x14ac:dyDescent="0.25">
      <c r="M45" s="254"/>
      <c r="N45" s="254"/>
    </row>
    <row r="46" spans="2:14" x14ac:dyDescent="0.25">
      <c r="M46" s="254"/>
      <c r="N46" s="254"/>
    </row>
    <row r="47" spans="2:14" x14ac:dyDescent="0.25">
      <c r="M47" s="254"/>
      <c r="N47" s="254"/>
    </row>
    <row r="49" spans="1:16" ht="15.75" x14ac:dyDescent="0.25">
      <c r="B49" s="336" t="s">
        <v>2704</v>
      </c>
    </row>
    <row r="50" spans="1:16" ht="3.75" customHeight="1" x14ac:dyDescent="0.25">
      <c r="B50" s="336"/>
    </row>
    <row r="51" spans="1:16" x14ac:dyDescent="0.25">
      <c r="B51" s="369" t="s">
        <v>2705</v>
      </c>
      <c r="C51" s="356"/>
      <c r="D51" s="356"/>
      <c r="E51" s="358"/>
      <c r="F51" s="358"/>
      <c r="G51" s="358"/>
      <c r="H51" s="358"/>
      <c r="I51" s="358"/>
      <c r="J51" s="358"/>
      <c r="K51" s="358"/>
      <c r="L51" s="358"/>
      <c r="M51" s="358"/>
      <c r="N51" s="358"/>
    </row>
    <row r="52" spans="1:16" x14ac:dyDescent="0.25">
      <c r="B52" s="276"/>
      <c r="C52" s="465" t="s">
        <v>2689</v>
      </c>
      <c r="D52" s="465"/>
      <c r="E52" s="465"/>
      <c r="F52" s="465"/>
      <c r="G52" s="465"/>
      <c r="H52" s="465"/>
      <c r="I52" s="465"/>
      <c r="J52" s="465"/>
      <c r="K52" s="465"/>
      <c r="L52" s="465"/>
      <c r="N52" s="276"/>
    </row>
    <row r="53" spans="1:16" x14ac:dyDescent="0.25">
      <c r="B53" s="276"/>
      <c r="C53" s="359" t="s">
        <v>2690</v>
      </c>
      <c r="D53" s="359" t="s">
        <v>2691</v>
      </c>
      <c r="E53" s="359" t="s">
        <v>2692</v>
      </c>
      <c r="F53" s="359" t="s">
        <v>2693</v>
      </c>
      <c r="G53" s="359" t="s">
        <v>2694</v>
      </c>
      <c r="H53" s="359" t="s">
        <v>2695</v>
      </c>
      <c r="I53" s="359" t="s">
        <v>2696</v>
      </c>
      <c r="J53" s="359" t="s">
        <v>2697</v>
      </c>
      <c r="K53" s="359" t="s">
        <v>2698</v>
      </c>
      <c r="L53" s="359" t="s">
        <v>2699</v>
      </c>
      <c r="N53" s="359" t="s">
        <v>2706</v>
      </c>
      <c r="P53" s="267"/>
    </row>
    <row r="54" spans="1:16" x14ac:dyDescent="0.25">
      <c r="C54" s="371"/>
      <c r="D54" s="371"/>
      <c r="E54" s="371"/>
      <c r="F54" s="371"/>
      <c r="G54" s="371"/>
      <c r="H54" s="371"/>
      <c r="I54" s="371"/>
      <c r="J54" s="371"/>
      <c r="K54" s="371"/>
      <c r="L54" s="371"/>
      <c r="M54" s="254"/>
      <c r="N54" s="254"/>
      <c r="O54" s="254"/>
      <c r="P54" s="267"/>
    </row>
    <row r="55" spans="1:16" x14ac:dyDescent="0.25">
      <c r="A55" s="267" t="s">
        <v>2870</v>
      </c>
      <c r="B55" s="362" t="s">
        <v>2677</v>
      </c>
      <c r="C55" s="366">
        <v>4.0496508599999999</v>
      </c>
      <c r="D55" s="366">
        <v>14.279570270000001</v>
      </c>
      <c r="E55" s="366">
        <v>50.074800000000025</v>
      </c>
      <c r="F55" s="366">
        <v>41.047867599999996</v>
      </c>
      <c r="G55" s="366">
        <v>20.427962999999998</v>
      </c>
      <c r="H55" s="366">
        <v>1.3070739799999997</v>
      </c>
      <c r="I55" s="366">
        <v>1.5442671299999999</v>
      </c>
      <c r="J55" s="366">
        <v>0.20078723000000001</v>
      </c>
      <c r="K55" s="366">
        <v>0.55745602999999999</v>
      </c>
      <c r="L55" s="366">
        <v>10.061969319999999</v>
      </c>
      <c r="M55" s="254"/>
      <c r="N55" s="375">
        <v>0.60402786860410174</v>
      </c>
      <c r="O55" s="254"/>
      <c r="P55" s="364">
        <f t="shared" ref="P55:P64" si="13">C55+D55+E55+F55+G55+H55+I55+J55+K55+L55</f>
        <v>143.55140542000004</v>
      </c>
    </row>
    <row r="56" spans="1:16" x14ac:dyDescent="0.25">
      <c r="A56" s="267" t="s">
        <v>2871</v>
      </c>
      <c r="B56" s="362" t="s">
        <v>2678</v>
      </c>
      <c r="C56" s="366">
        <v>0.38782316</v>
      </c>
      <c r="D56" s="366">
        <v>1.5404192600000002</v>
      </c>
      <c r="E56" s="366">
        <v>1.3579080699999999</v>
      </c>
      <c r="F56" s="366">
        <v>0</v>
      </c>
      <c r="G56" s="366">
        <v>0.19385179</v>
      </c>
      <c r="H56" s="366">
        <v>0</v>
      </c>
      <c r="I56" s="366">
        <v>0</v>
      </c>
      <c r="J56" s="366">
        <v>0</v>
      </c>
      <c r="K56" s="366">
        <v>0</v>
      </c>
      <c r="L56" s="366">
        <v>0</v>
      </c>
      <c r="M56" s="254"/>
      <c r="N56" s="375">
        <v>0.36504447003908019</v>
      </c>
      <c r="O56" s="254"/>
      <c r="P56" s="364">
        <f t="shared" si="13"/>
        <v>3.4800022799999999</v>
      </c>
    </row>
    <row r="57" spans="1:16" x14ac:dyDescent="0.25">
      <c r="A57" s="267" t="s">
        <v>2872</v>
      </c>
      <c r="B57" s="362" t="s">
        <v>2679</v>
      </c>
      <c r="C57" s="366">
        <v>5.0273926500000004</v>
      </c>
      <c r="D57" s="366">
        <v>10.704077699999999</v>
      </c>
      <c r="E57" s="366">
        <v>0.76802806000000001</v>
      </c>
      <c r="F57" s="366">
        <v>13.65772952</v>
      </c>
      <c r="G57" s="366">
        <v>2.1404431600000002</v>
      </c>
      <c r="H57" s="366">
        <v>0</v>
      </c>
      <c r="I57" s="366">
        <v>0</v>
      </c>
      <c r="J57" s="366">
        <v>0</v>
      </c>
      <c r="K57" s="366">
        <v>0</v>
      </c>
      <c r="L57" s="366">
        <v>0</v>
      </c>
      <c r="M57" s="254"/>
      <c r="N57" s="375">
        <v>0.47053335055070294</v>
      </c>
      <c r="O57" s="254"/>
      <c r="P57" s="364">
        <f t="shared" si="13"/>
        <v>32.297671089999994</v>
      </c>
    </row>
    <row r="58" spans="1:16" x14ac:dyDescent="0.25">
      <c r="A58" s="267" t="s">
        <v>2873</v>
      </c>
      <c r="B58" s="362" t="s">
        <v>2680</v>
      </c>
      <c r="C58" s="366">
        <v>3.7253758900000005</v>
      </c>
      <c r="D58" s="366">
        <v>10.398811140000001</v>
      </c>
      <c r="E58" s="366">
        <v>178.6648855</v>
      </c>
      <c r="F58" s="366">
        <v>252.73626522999993</v>
      </c>
      <c r="G58" s="366">
        <v>355.23250533999976</v>
      </c>
      <c r="H58" s="366">
        <v>55.186457259999997</v>
      </c>
      <c r="I58" s="366">
        <v>43.495323509999999</v>
      </c>
      <c r="J58" s="366">
        <v>32.804981979999994</v>
      </c>
      <c r="K58" s="366">
        <v>30.757604980000007</v>
      </c>
      <c r="L58" s="366">
        <v>34.910855939999998</v>
      </c>
      <c r="M58" s="254"/>
      <c r="N58" s="375">
        <v>0.71297609263302719</v>
      </c>
      <c r="O58" s="254"/>
      <c r="P58" s="364">
        <f t="shared" si="13"/>
        <v>997.91306676999977</v>
      </c>
    </row>
    <row r="59" spans="1:16" x14ac:dyDescent="0.25">
      <c r="A59" s="267" t="s">
        <v>2874</v>
      </c>
      <c r="B59" s="362" t="s">
        <v>2681</v>
      </c>
      <c r="C59" s="366">
        <v>3.0867179599999996</v>
      </c>
      <c r="D59" s="366">
        <v>6.7796359600000011</v>
      </c>
      <c r="E59" s="366">
        <v>73.075324689999988</v>
      </c>
      <c r="F59" s="366">
        <v>207.80576515000007</v>
      </c>
      <c r="G59" s="366">
        <v>262.80739801999999</v>
      </c>
      <c r="H59" s="366">
        <v>34.118556529999999</v>
      </c>
      <c r="I59" s="366">
        <v>11.737883470000002</v>
      </c>
      <c r="J59" s="366">
        <v>3.0505727199999999</v>
      </c>
      <c r="K59" s="366">
        <v>0.13009633000000001</v>
      </c>
      <c r="L59" s="366">
        <v>0</v>
      </c>
      <c r="M59" s="254"/>
      <c r="N59" s="375">
        <v>0.67830660506274809</v>
      </c>
      <c r="O59" s="254"/>
      <c r="P59" s="364">
        <f t="shared" si="13"/>
        <v>602.59195083000009</v>
      </c>
    </row>
    <row r="60" spans="1:16" ht="30" x14ac:dyDescent="0.25">
      <c r="A60" s="267" t="s">
        <v>2875</v>
      </c>
      <c r="B60" s="362" t="s">
        <v>2686</v>
      </c>
      <c r="C60" s="366">
        <v>0.53721160999999995</v>
      </c>
      <c r="D60" s="366">
        <v>0.15409866</v>
      </c>
      <c r="E60" s="366">
        <v>72.793054339999983</v>
      </c>
      <c r="F60" s="366">
        <v>0</v>
      </c>
      <c r="G60" s="366">
        <v>0</v>
      </c>
      <c r="H60" s="366">
        <v>0</v>
      </c>
      <c r="I60" s="366">
        <v>0</v>
      </c>
      <c r="J60" s="366">
        <v>0</v>
      </c>
      <c r="K60" s="366">
        <v>0</v>
      </c>
      <c r="L60" s="366">
        <v>0</v>
      </c>
      <c r="M60" s="254"/>
      <c r="N60" s="375">
        <v>0.46355241920658713</v>
      </c>
      <c r="O60" s="254"/>
      <c r="P60" s="364">
        <f t="shared" si="13"/>
        <v>73.484364609999986</v>
      </c>
    </row>
    <row r="61" spans="1:16" x14ac:dyDescent="0.25">
      <c r="A61" s="267" t="s">
        <v>2876</v>
      </c>
      <c r="B61" s="362" t="s">
        <v>2682</v>
      </c>
      <c r="C61" s="366">
        <v>5.7805699999999996E-3</v>
      </c>
      <c r="D61" s="366">
        <v>61.993492690000018</v>
      </c>
      <c r="E61" s="366">
        <v>304.48541118999998</v>
      </c>
      <c r="F61" s="366">
        <v>267.41522030000004</v>
      </c>
      <c r="G61" s="366">
        <v>50.552338290000002</v>
      </c>
      <c r="H61" s="366">
        <v>0</v>
      </c>
      <c r="I61" s="366">
        <v>0</v>
      </c>
      <c r="J61" s="366">
        <v>0</v>
      </c>
      <c r="K61" s="366">
        <v>5.34644531</v>
      </c>
      <c r="L61" s="366">
        <v>12.780018010000001</v>
      </c>
      <c r="M61" s="254"/>
      <c r="N61" s="375">
        <v>0.56634546296060184</v>
      </c>
      <c r="O61" s="254"/>
      <c r="P61" s="364">
        <f t="shared" si="13"/>
        <v>702.57870636000007</v>
      </c>
    </row>
    <row r="62" spans="1:16" x14ac:dyDescent="0.25">
      <c r="A62" s="267" t="s">
        <v>2877</v>
      </c>
      <c r="B62" s="362" t="s">
        <v>2700</v>
      </c>
      <c r="C62" s="366">
        <v>0.53224236999999996</v>
      </c>
      <c r="D62" s="366">
        <v>10.25816908</v>
      </c>
      <c r="E62" s="366">
        <v>144.55485708999998</v>
      </c>
      <c r="F62" s="366">
        <v>22.70369419</v>
      </c>
      <c r="G62" s="366">
        <v>10.254343820000001</v>
      </c>
      <c r="H62" s="366">
        <v>1.4689495800000001</v>
      </c>
      <c r="I62" s="366">
        <v>2.8783519500000003</v>
      </c>
      <c r="J62" s="366">
        <v>0</v>
      </c>
      <c r="K62" s="366">
        <v>0.41396483000000001</v>
      </c>
      <c r="L62" s="366">
        <v>0</v>
      </c>
      <c r="M62" s="254"/>
      <c r="N62" s="375">
        <v>0.55044303275218043</v>
      </c>
      <c r="O62" s="254"/>
      <c r="P62" s="364">
        <f t="shared" si="13"/>
        <v>193.06457290999995</v>
      </c>
    </row>
    <row r="63" spans="1:16" ht="30" x14ac:dyDescent="0.25">
      <c r="A63" s="267" t="s">
        <v>2878</v>
      </c>
      <c r="B63" s="362" t="s">
        <v>2701</v>
      </c>
      <c r="C63" s="366">
        <v>7.0429308000000006</v>
      </c>
      <c r="D63" s="366">
        <v>34.251308110000004</v>
      </c>
      <c r="E63" s="366">
        <v>84.029620439999988</v>
      </c>
      <c r="F63" s="366">
        <v>240.94753796000001</v>
      </c>
      <c r="G63" s="366">
        <v>17.85545655</v>
      </c>
      <c r="H63" s="366">
        <v>0</v>
      </c>
      <c r="I63" s="366">
        <v>0</v>
      </c>
      <c r="J63" s="366">
        <v>0</v>
      </c>
      <c r="K63" s="366">
        <v>0</v>
      </c>
      <c r="L63" s="366">
        <v>233.75048760000004</v>
      </c>
      <c r="M63" s="254"/>
      <c r="N63" s="375">
        <v>0.76325693135657802</v>
      </c>
      <c r="O63" s="254"/>
      <c r="P63" s="364">
        <f t="shared" si="13"/>
        <v>617.87734146000003</v>
      </c>
    </row>
    <row r="64" spans="1:16" x14ac:dyDescent="0.25">
      <c r="A64" s="267" t="s">
        <v>2879</v>
      </c>
      <c r="B64" s="362" t="s">
        <v>137</v>
      </c>
      <c r="C64" s="366">
        <v>0</v>
      </c>
      <c r="D64" s="366">
        <v>5.5651831500000002</v>
      </c>
      <c r="E64" s="366">
        <v>1.69810375</v>
      </c>
      <c r="F64" s="366">
        <v>0</v>
      </c>
      <c r="G64" s="366">
        <v>0</v>
      </c>
      <c r="H64" s="366">
        <v>0</v>
      </c>
      <c r="I64" s="366">
        <v>0</v>
      </c>
      <c r="J64" s="366">
        <v>0</v>
      </c>
      <c r="K64" s="366">
        <v>0</v>
      </c>
      <c r="L64" s="366">
        <v>0</v>
      </c>
      <c r="M64" s="254"/>
      <c r="N64" s="375">
        <v>0.32411848817025662</v>
      </c>
      <c r="O64" s="254"/>
      <c r="P64" s="364">
        <f t="shared" si="13"/>
        <v>7.2632869000000007</v>
      </c>
    </row>
    <row r="65" spans="1:16" x14ac:dyDescent="0.25">
      <c r="C65" s="366"/>
      <c r="D65" s="366"/>
      <c r="E65" s="366"/>
      <c r="F65" s="366"/>
      <c r="G65" s="366"/>
      <c r="H65" s="366"/>
      <c r="I65" s="366"/>
      <c r="J65" s="366"/>
      <c r="K65" s="366"/>
      <c r="L65" s="366"/>
      <c r="M65" s="254"/>
      <c r="N65" s="254"/>
      <c r="O65" s="254"/>
      <c r="P65" s="267"/>
    </row>
    <row r="66" spans="1:16" x14ac:dyDescent="0.25">
      <c r="A66" s="267" t="s">
        <v>2946</v>
      </c>
      <c r="B66" s="367" t="s">
        <v>139</v>
      </c>
      <c r="C66" s="368">
        <f t="shared" ref="C66:L66" si="14">SUM(C55:C65)</f>
        <v>24.395125869999998</v>
      </c>
      <c r="D66" s="368">
        <f t="shared" si="14"/>
        <v>155.92476602000002</v>
      </c>
      <c r="E66" s="368">
        <f t="shared" si="14"/>
        <v>911.50199312999996</v>
      </c>
      <c r="F66" s="368">
        <f t="shared" si="14"/>
        <v>1046.31407995</v>
      </c>
      <c r="G66" s="368">
        <f t="shared" si="14"/>
        <v>719.46429996999973</v>
      </c>
      <c r="H66" s="368">
        <f t="shared" si="14"/>
        <v>92.081037349999988</v>
      </c>
      <c r="I66" s="368">
        <f t="shared" si="14"/>
        <v>59.655826060000003</v>
      </c>
      <c r="J66" s="368">
        <f t="shared" si="14"/>
        <v>36.056341929999995</v>
      </c>
      <c r="K66" s="368">
        <f t="shared" si="14"/>
        <v>37.205567480000006</v>
      </c>
      <c r="L66" s="368">
        <f t="shared" si="14"/>
        <v>291.50333087000001</v>
      </c>
      <c r="M66" s="254"/>
      <c r="N66" s="376">
        <v>0.66257541936502207</v>
      </c>
      <c r="O66" s="254"/>
      <c r="P66" s="364">
        <f>C66+D66+E66+F66+G66+H66+I66+J66+K66+L66</f>
        <v>3374.1023686299995</v>
      </c>
    </row>
    <row r="67" spans="1:16" x14ac:dyDescent="0.25">
      <c r="C67" s="254"/>
      <c r="D67" s="254"/>
      <c r="E67" s="254"/>
      <c r="F67" s="254"/>
      <c r="G67" s="254"/>
      <c r="H67" s="254"/>
      <c r="I67" s="254"/>
      <c r="J67" s="254"/>
      <c r="K67" s="254"/>
      <c r="L67" s="254"/>
      <c r="M67" s="254"/>
      <c r="N67" s="254"/>
      <c r="O67" s="254"/>
      <c r="P67" s="267"/>
    </row>
    <row r="71" spans="1:16" ht="15.75" x14ac:dyDescent="0.25">
      <c r="B71" s="336" t="s">
        <v>2707</v>
      </c>
    </row>
    <row r="72" spans="1:16" ht="3.75" customHeight="1" x14ac:dyDescent="0.25">
      <c r="B72" s="336"/>
    </row>
    <row r="73" spans="1:16" x14ac:dyDescent="0.25">
      <c r="B73" s="369" t="s">
        <v>2708</v>
      </c>
      <c r="C73" s="377"/>
      <c r="D73" s="377"/>
      <c r="E73" s="378"/>
      <c r="F73" s="378"/>
      <c r="G73" s="378"/>
      <c r="H73" s="378"/>
      <c r="I73" s="378"/>
      <c r="J73" s="378"/>
      <c r="K73" s="378"/>
      <c r="L73" s="378"/>
      <c r="M73" s="254"/>
      <c r="N73" s="378"/>
    </row>
    <row r="74" spans="1:16" x14ac:dyDescent="0.25">
      <c r="B74" s="289"/>
      <c r="C74" s="466" t="s">
        <v>2689</v>
      </c>
      <c r="D74" s="466"/>
      <c r="E74" s="466"/>
      <c r="F74" s="466"/>
      <c r="G74" s="466"/>
      <c r="H74" s="466"/>
      <c r="I74" s="466"/>
      <c r="J74" s="466"/>
      <c r="K74" s="466"/>
      <c r="L74" s="466"/>
      <c r="M74" s="254"/>
      <c r="N74" s="289"/>
    </row>
    <row r="75" spans="1:16" x14ac:dyDescent="0.25">
      <c r="B75" s="289"/>
      <c r="C75" s="379" t="s">
        <v>2690</v>
      </c>
      <c r="D75" s="379" t="s">
        <v>2691</v>
      </c>
      <c r="E75" s="379" t="s">
        <v>2692</v>
      </c>
      <c r="F75" s="379" t="s">
        <v>2693</v>
      </c>
      <c r="G75" s="379" t="s">
        <v>2694</v>
      </c>
      <c r="H75" s="379" t="s">
        <v>2695</v>
      </c>
      <c r="I75" s="379" t="s">
        <v>2696</v>
      </c>
      <c r="J75" s="379" t="s">
        <v>2697</v>
      </c>
      <c r="K75" s="379" t="s">
        <v>2698</v>
      </c>
      <c r="L75" s="379" t="s">
        <v>2699</v>
      </c>
      <c r="M75" s="254"/>
      <c r="N75" s="379" t="s">
        <v>2706</v>
      </c>
    </row>
    <row r="76" spans="1:16" x14ac:dyDescent="0.25">
      <c r="B76" s="254"/>
      <c r="C76" s="371"/>
      <c r="D76" s="371"/>
      <c r="E76" s="371"/>
      <c r="F76" s="371"/>
      <c r="G76" s="371"/>
      <c r="H76" s="371"/>
      <c r="I76" s="371"/>
      <c r="J76" s="371"/>
      <c r="K76" s="371"/>
      <c r="L76" s="371"/>
      <c r="M76" s="254"/>
      <c r="N76" s="254"/>
    </row>
    <row r="77" spans="1:16" x14ac:dyDescent="0.25">
      <c r="B77" s="380" t="s">
        <v>2677</v>
      </c>
      <c r="C77" s="370">
        <f t="shared" ref="C77:L86" si="15">C55/$P55</f>
        <v>2.8210457767038968E-2</v>
      </c>
      <c r="D77" s="370">
        <f t="shared" si="15"/>
        <v>9.9473566477604997E-2</v>
      </c>
      <c r="E77" s="370">
        <f t="shared" si="15"/>
        <v>0.34882835074649465</v>
      </c>
      <c r="F77" s="370">
        <f t="shared" si="15"/>
        <v>0.28594542477590457</v>
      </c>
      <c r="G77" s="370">
        <f t="shared" si="15"/>
        <v>0.14230416581594757</v>
      </c>
      <c r="H77" s="370">
        <f t="shared" si="15"/>
        <v>9.1052677344104493E-3</v>
      </c>
      <c r="I77" s="370">
        <f t="shared" si="15"/>
        <v>1.0757589767106855E-2</v>
      </c>
      <c r="J77" s="370">
        <f t="shared" si="15"/>
        <v>1.398713091052926E-3</v>
      </c>
      <c r="K77" s="370">
        <f t="shared" si="15"/>
        <v>3.8833199045944936E-3</v>
      </c>
      <c r="L77" s="370">
        <f t="shared" si="15"/>
        <v>7.0093143919844433E-2</v>
      </c>
      <c r="M77" s="254"/>
      <c r="N77" s="375">
        <f t="shared" ref="N77:N86" si="16">N55</f>
        <v>0.60402786860410174</v>
      </c>
    </row>
    <row r="78" spans="1:16" x14ac:dyDescent="0.25">
      <c r="B78" s="380" t="s">
        <v>2678</v>
      </c>
      <c r="C78" s="370">
        <f t="shared" si="15"/>
        <v>0.11144336376699156</v>
      </c>
      <c r="D78" s="370">
        <f t="shared" si="15"/>
        <v>0.44264892263231514</v>
      </c>
      <c r="E78" s="370">
        <f t="shared" si="15"/>
        <v>0.3902032127404238</v>
      </c>
      <c r="F78" s="370">
        <f t="shared" si="15"/>
        <v>0</v>
      </c>
      <c r="G78" s="370">
        <f t="shared" si="15"/>
        <v>5.5704500860269554E-2</v>
      </c>
      <c r="H78" s="370">
        <f t="shared" si="15"/>
        <v>0</v>
      </c>
      <c r="I78" s="370">
        <f t="shared" si="15"/>
        <v>0</v>
      </c>
      <c r="J78" s="370">
        <f t="shared" si="15"/>
        <v>0</v>
      </c>
      <c r="K78" s="370">
        <f t="shared" si="15"/>
        <v>0</v>
      </c>
      <c r="L78" s="370">
        <f t="shared" si="15"/>
        <v>0</v>
      </c>
      <c r="M78" s="254"/>
      <c r="N78" s="375">
        <f t="shared" si="16"/>
        <v>0.36504447003908019</v>
      </c>
    </row>
    <row r="79" spans="1:16" x14ac:dyDescent="0.25">
      <c r="B79" s="380" t="s">
        <v>2679</v>
      </c>
      <c r="C79" s="370">
        <f t="shared" si="15"/>
        <v>0.15565805460061738</v>
      </c>
      <c r="D79" s="370">
        <f t="shared" si="15"/>
        <v>0.33141949059336961</v>
      </c>
      <c r="E79" s="370">
        <f t="shared" si="15"/>
        <v>2.3779673087258507E-2</v>
      </c>
      <c r="F79" s="370">
        <f t="shared" si="15"/>
        <v>0.42287041322396485</v>
      </c>
      <c r="G79" s="370">
        <f t="shared" si="15"/>
        <v>6.6272368494789846E-2</v>
      </c>
      <c r="H79" s="370">
        <f t="shared" si="15"/>
        <v>0</v>
      </c>
      <c r="I79" s="370">
        <f t="shared" si="15"/>
        <v>0</v>
      </c>
      <c r="J79" s="370">
        <f t="shared" si="15"/>
        <v>0</v>
      </c>
      <c r="K79" s="370">
        <f t="shared" si="15"/>
        <v>0</v>
      </c>
      <c r="L79" s="370">
        <f t="shared" si="15"/>
        <v>0</v>
      </c>
      <c r="M79" s="254"/>
      <c r="N79" s="375">
        <f t="shared" si="16"/>
        <v>0.47053335055070294</v>
      </c>
    </row>
    <row r="80" spans="1:16" x14ac:dyDescent="0.25">
      <c r="B80" s="380" t="s">
        <v>2680</v>
      </c>
      <c r="C80" s="370">
        <f t="shared" si="15"/>
        <v>3.7331667597640845E-3</v>
      </c>
      <c r="D80" s="370">
        <f t="shared" si="15"/>
        <v>1.0420558149076458E-2</v>
      </c>
      <c r="E80" s="370">
        <f t="shared" si="15"/>
        <v>0.17903852695134506</v>
      </c>
      <c r="F80" s="370">
        <f t="shared" si="15"/>
        <v>0.25326481198211515</v>
      </c>
      <c r="G80" s="370">
        <f t="shared" si="15"/>
        <v>0.35597540223598872</v>
      </c>
      <c r="H80" s="370">
        <f t="shared" si="15"/>
        <v>5.5301868567193976E-2</v>
      </c>
      <c r="I80" s="370">
        <f t="shared" si="15"/>
        <v>4.3586285176907956E-2</v>
      </c>
      <c r="J80" s="370">
        <f t="shared" si="15"/>
        <v>3.2873586961018247E-2</v>
      </c>
      <c r="K80" s="370">
        <f t="shared" si="15"/>
        <v>3.0821928286353481E-2</v>
      </c>
      <c r="L80" s="370">
        <f t="shared" si="15"/>
        <v>3.4983864930236745E-2</v>
      </c>
      <c r="M80" s="254"/>
      <c r="N80" s="375">
        <f t="shared" si="16"/>
        <v>0.71297609263302719</v>
      </c>
    </row>
    <row r="81" spans="2:14" x14ac:dyDescent="0.25">
      <c r="B81" s="380" t="s">
        <v>2681</v>
      </c>
      <c r="C81" s="370">
        <f t="shared" si="15"/>
        <v>5.1224015782959029E-3</v>
      </c>
      <c r="D81" s="370">
        <f t="shared" si="15"/>
        <v>1.1250790772531634E-2</v>
      </c>
      <c r="E81" s="370">
        <f t="shared" si="15"/>
        <v>0.12126833853214809</v>
      </c>
      <c r="F81" s="370">
        <f t="shared" si="15"/>
        <v>0.3448532043346611</v>
      </c>
      <c r="G81" s="370">
        <f t="shared" si="15"/>
        <v>0.4361282915545312</v>
      </c>
      <c r="H81" s="370">
        <f t="shared" si="15"/>
        <v>5.6619668555156884E-2</v>
      </c>
      <c r="I81" s="370">
        <f t="shared" si="15"/>
        <v>1.9478991469820392E-2</v>
      </c>
      <c r="J81" s="370">
        <f t="shared" si="15"/>
        <v>5.0624186330371522E-3</v>
      </c>
      <c r="K81" s="370">
        <f t="shared" si="15"/>
        <v>2.1589456981761456E-4</v>
      </c>
      <c r="L81" s="370">
        <f t="shared" si="15"/>
        <v>0</v>
      </c>
      <c r="M81" s="254"/>
      <c r="N81" s="375">
        <f t="shared" si="16"/>
        <v>0.67830660506274809</v>
      </c>
    </row>
    <row r="82" spans="2:14" ht="30" x14ac:dyDescent="0.25">
      <c r="B82" s="380" t="s">
        <v>2686</v>
      </c>
      <c r="C82" s="370">
        <f t="shared" si="15"/>
        <v>7.3105566449559326E-3</v>
      </c>
      <c r="D82" s="370">
        <f t="shared" si="15"/>
        <v>2.0970265010501264E-3</v>
      </c>
      <c r="E82" s="370">
        <f t="shared" si="15"/>
        <v>0.99059241685399391</v>
      </c>
      <c r="F82" s="370">
        <f t="shared" si="15"/>
        <v>0</v>
      </c>
      <c r="G82" s="370">
        <f t="shared" si="15"/>
        <v>0</v>
      </c>
      <c r="H82" s="370">
        <f t="shared" si="15"/>
        <v>0</v>
      </c>
      <c r="I82" s="370">
        <f t="shared" si="15"/>
        <v>0</v>
      </c>
      <c r="J82" s="370">
        <f t="shared" si="15"/>
        <v>0</v>
      </c>
      <c r="K82" s="370">
        <f t="shared" si="15"/>
        <v>0</v>
      </c>
      <c r="L82" s="370">
        <f t="shared" si="15"/>
        <v>0</v>
      </c>
      <c r="M82" s="254"/>
      <c r="N82" s="375">
        <f t="shared" si="16"/>
        <v>0.46355241920658713</v>
      </c>
    </row>
    <row r="83" spans="2:14" x14ac:dyDescent="0.25">
      <c r="B83" s="380" t="s">
        <v>2682</v>
      </c>
      <c r="C83" s="370">
        <f t="shared" si="15"/>
        <v>8.227647589760636E-6</v>
      </c>
      <c r="D83" s="370">
        <f t="shared" si="15"/>
        <v>8.823707881951473E-2</v>
      </c>
      <c r="E83" s="370">
        <f t="shared" si="15"/>
        <v>0.43338263518903491</v>
      </c>
      <c r="F83" s="370">
        <f t="shared" si="15"/>
        <v>0.38061959162618997</v>
      </c>
      <c r="G83" s="370">
        <f t="shared" si="15"/>
        <v>7.1952562513468876E-2</v>
      </c>
      <c r="H83" s="370">
        <f t="shared" si="15"/>
        <v>0</v>
      </c>
      <c r="I83" s="370">
        <f t="shared" si="15"/>
        <v>0</v>
      </c>
      <c r="J83" s="370">
        <f t="shared" si="15"/>
        <v>0</v>
      </c>
      <c r="K83" s="370">
        <f t="shared" si="15"/>
        <v>7.6097457289866837E-3</v>
      </c>
      <c r="L83" s="370">
        <f t="shared" si="15"/>
        <v>1.8190158475215077E-2</v>
      </c>
      <c r="M83" s="254"/>
      <c r="N83" s="375">
        <f t="shared" si="16"/>
        <v>0.56634546296060184</v>
      </c>
    </row>
    <row r="84" spans="2:14" x14ac:dyDescent="0.25">
      <c r="B84" s="380" t="s">
        <v>2700</v>
      </c>
      <c r="C84" s="370">
        <f t="shared" si="15"/>
        <v>2.7568101282264405E-3</v>
      </c>
      <c r="D84" s="370">
        <f t="shared" si="15"/>
        <v>5.3133358054157379E-2</v>
      </c>
      <c r="E84" s="370">
        <f t="shared" si="15"/>
        <v>0.74873838794539727</v>
      </c>
      <c r="F84" s="370">
        <f t="shared" si="15"/>
        <v>0.11759637642367292</v>
      </c>
      <c r="G84" s="370">
        <f t="shared" si="15"/>
        <v>5.3113544683209293E-2</v>
      </c>
      <c r="H84" s="370">
        <f t="shared" si="15"/>
        <v>7.6085920780752138E-3</v>
      </c>
      <c r="I84" s="370">
        <f t="shared" si="15"/>
        <v>1.4908752582700861E-2</v>
      </c>
      <c r="J84" s="370">
        <f t="shared" si="15"/>
        <v>0</v>
      </c>
      <c r="K84" s="370">
        <f t="shared" si="15"/>
        <v>2.1441781045607789E-3</v>
      </c>
      <c r="L84" s="370">
        <f t="shared" si="15"/>
        <v>0</v>
      </c>
      <c r="M84" s="254"/>
      <c r="N84" s="375">
        <f t="shared" si="16"/>
        <v>0.55044303275218043</v>
      </c>
    </row>
    <row r="85" spans="2:14" ht="30" x14ac:dyDescent="0.25">
      <c r="B85" s="380" t="s">
        <v>2701</v>
      </c>
      <c r="C85" s="370">
        <f t="shared" si="15"/>
        <v>1.1398590508850929E-2</v>
      </c>
      <c r="D85" s="370">
        <f t="shared" si="15"/>
        <v>5.5433830975362537E-2</v>
      </c>
      <c r="E85" s="370">
        <f t="shared" si="15"/>
        <v>0.13599725188407782</v>
      </c>
      <c r="F85" s="370">
        <f t="shared" si="15"/>
        <v>0.38996014547265673</v>
      </c>
      <c r="G85" s="370">
        <f t="shared" si="15"/>
        <v>2.8898060103335125E-2</v>
      </c>
      <c r="H85" s="370">
        <f t="shared" si="15"/>
        <v>0</v>
      </c>
      <c r="I85" s="370">
        <f t="shared" si="15"/>
        <v>0</v>
      </c>
      <c r="J85" s="370">
        <f t="shared" si="15"/>
        <v>0</v>
      </c>
      <c r="K85" s="370">
        <f t="shared" si="15"/>
        <v>0</v>
      </c>
      <c r="L85" s="370">
        <f t="shared" si="15"/>
        <v>0.37831212105571688</v>
      </c>
      <c r="M85" s="254"/>
      <c r="N85" s="375">
        <f t="shared" si="16"/>
        <v>0.76325693135657802</v>
      </c>
    </row>
    <row r="86" spans="2:14" x14ac:dyDescent="0.25">
      <c r="B86" s="380" t="s">
        <v>137</v>
      </c>
      <c r="C86" s="370">
        <f t="shared" si="15"/>
        <v>0</v>
      </c>
      <c r="D86" s="370">
        <f t="shared" si="15"/>
        <v>0.76620725941584378</v>
      </c>
      <c r="E86" s="370">
        <f t="shared" si="15"/>
        <v>0.23379274058415617</v>
      </c>
      <c r="F86" s="370">
        <f t="shared" si="15"/>
        <v>0</v>
      </c>
      <c r="G86" s="370">
        <f t="shared" si="15"/>
        <v>0</v>
      </c>
      <c r="H86" s="370">
        <f t="shared" si="15"/>
        <v>0</v>
      </c>
      <c r="I86" s="370">
        <f t="shared" si="15"/>
        <v>0</v>
      </c>
      <c r="J86" s="370">
        <f t="shared" si="15"/>
        <v>0</v>
      </c>
      <c r="K86" s="370">
        <f t="shared" si="15"/>
        <v>0</v>
      </c>
      <c r="L86" s="370">
        <f t="shared" si="15"/>
        <v>0</v>
      </c>
      <c r="M86" s="254"/>
      <c r="N86" s="375">
        <f t="shared" si="16"/>
        <v>0.32411848817025662</v>
      </c>
    </row>
    <row r="87" spans="2:14" x14ac:dyDescent="0.25">
      <c r="B87" s="254"/>
      <c r="C87" s="372"/>
      <c r="D87" s="372"/>
      <c r="E87" s="372"/>
      <c r="F87" s="372"/>
      <c r="G87" s="372"/>
      <c r="H87" s="372"/>
      <c r="I87" s="372"/>
      <c r="J87" s="372"/>
      <c r="K87" s="372"/>
      <c r="L87" s="372"/>
      <c r="M87" s="254"/>
      <c r="N87" s="254"/>
    </row>
    <row r="88" spans="2:14" x14ac:dyDescent="0.25">
      <c r="B88" s="342" t="s">
        <v>139</v>
      </c>
      <c r="C88" s="373">
        <f t="shared" ref="C88:L88" si="17">C66/$P66</f>
        <v>7.2301083976611088E-3</v>
      </c>
      <c r="D88" s="373">
        <f t="shared" si="17"/>
        <v>4.6212221499168912E-2</v>
      </c>
      <c r="E88" s="373">
        <f t="shared" si="17"/>
        <v>0.27014651410831403</v>
      </c>
      <c r="F88" s="373">
        <f t="shared" si="17"/>
        <v>0.31010146274098943</v>
      </c>
      <c r="G88" s="373">
        <f t="shared" si="17"/>
        <v>0.21323131943448614</v>
      </c>
      <c r="H88" s="373">
        <f t="shared" si="17"/>
        <v>2.7290528647294133E-2</v>
      </c>
      <c r="I88" s="373">
        <f t="shared" si="17"/>
        <v>1.7680502706330838E-2</v>
      </c>
      <c r="J88" s="373">
        <f t="shared" si="17"/>
        <v>1.0686202726160943E-2</v>
      </c>
      <c r="K88" s="373">
        <f t="shared" si="17"/>
        <v>1.1026804588358335E-2</v>
      </c>
      <c r="L88" s="373">
        <f t="shared" si="17"/>
        <v>8.6394335151236179E-2</v>
      </c>
      <c r="M88" s="254"/>
      <c r="N88" s="376">
        <f>N66</f>
        <v>0.66257541936502207</v>
      </c>
    </row>
    <row r="92" spans="2:14" x14ac:dyDescent="0.25">
      <c r="N92" s="400" t="s">
        <v>2579</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zoomScale="60" zoomScaleNormal="60" workbookViewId="0">
      <selection activeCell="J39" sqref="J39"/>
    </sheetView>
  </sheetViews>
  <sheetFormatPr defaultColWidth="9.28515625" defaultRowHeight="15" x14ac:dyDescent="0.25"/>
  <cols>
    <col min="1" max="1" width="2.7109375" style="26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381" t="s">
        <v>2709</v>
      </c>
    </row>
    <row r="6" spans="1:9" ht="3.75" customHeight="1" x14ac:dyDescent="0.25">
      <c r="B6" s="336"/>
    </row>
    <row r="7" spans="1:9" x14ac:dyDescent="0.25">
      <c r="B7" s="355" t="s">
        <v>2506</v>
      </c>
      <c r="C7" s="355"/>
      <c r="D7" s="382"/>
      <c r="E7" s="382"/>
      <c r="F7" s="382"/>
      <c r="G7" s="382"/>
      <c r="H7" s="382"/>
      <c r="I7" s="382"/>
    </row>
    <row r="8" spans="1:9" x14ac:dyDescent="0.25">
      <c r="B8" s="276"/>
      <c r="C8" s="276"/>
      <c r="D8" s="276"/>
      <c r="E8" s="276"/>
      <c r="F8" s="276"/>
      <c r="G8" s="276"/>
      <c r="H8" s="276"/>
      <c r="I8" s="276"/>
    </row>
    <row r="9" spans="1:9" ht="30" x14ac:dyDescent="0.25">
      <c r="B9" s="276"/>
      <c r="C9" s="359" t="s">
        <v>2421</v>
      </c>
      <c r="D9" s="359" t="s">
        <v>2422</v>
      </c>
      <c r="E9" s="359" t="s">
        <v>2423</v>
      </c>
      <c r="F9" s="359" t="s">
        <v>2424</v>
      </c>
      <c r="G9" s="359" t="s">
        <v>2425</v>
      </c>
      <c r="H9" s="359" t="s">
        <v>2710</v>
      </c>
      <c r="I9" s="359" t="s">
        <v>139</v>
      </c>
    </row>
    <row r="11" spans="1:9" x14ac:dyDescent="0.25">
      <c r="A11" s="267" t="s">
        <v>2880</v>
      </c>
      <c r="B11" s="362" t="s">
        <v>2677</v>
      </c>
      <c r="C11" s="363">
        <v>13.014562569999994</v>
      </c>
      <c r="D11" s="363">
        <v>23.673108239999991</v>
      </c>
      <c r="E11" s="363">
        <v>19.376740740000002</v>
      </c>
      <c r="F11" s="363">
        <v>56.24599357999999</v>
      </c>
      <c r="G11" s="363">
        <v>31.241000290000002</v>
      </c>
      <c r="H11" s="363">
        <v>0</v>
      </c>
      <c r="I11" s="363">
        <f t="shared" ref="I11:I20" si="0">SUM(C11:H11)</f>
        <v>143.55140541999998</v>
      </c>
    </row>
    <row r="12" spans="1:9" x14ac:dyDescent="0.25">
      <c r="A12" s="267" t="s">
        <v>2881</v>
      </c>
      <c r="B12" s="362" t="s">
        <v>2678</v>
      </c>
      <c r="C12" s="363">
        <v>0.91776975999999999</v>
      </c>
      <c r="D12" s="363">
        <v>1.03988466</v>
      </c>
      <c r="E12" s="363">
        <v>0.61508858000000011</v>
      </c>
      <c r="F12" s="363">
        <v>0.34790137999999998</v>
      </c>
      <c r="G12" s="363">
        <v>0.55935790000000007</v>
      </c>
      <c r="H12" s="363">
        <v>0</v>
      </c>
      <c r="I12" s="363">
        <f t="shared" si="0"/>
        <v>3.4800022800000003</v>
      </c>
    </row>
    <row r="13" spans="1:9" x14ac:dyDescent="0.25">
      <c r="A13" s="267" t="s">
        <v>2885</v>
      </c>
      <c r="B13" s="362" t="s">
        <v>2679</v>
      </c>
      <c r="C13" s="363">
        <v>3.6960851199999998</v>
      </c>
      <c r="D13" s="363">
        <v>0.36043501</v>
      </c>
      <c r="E13" s="363">
        <v>17.526813360000002</v>
      </c>
      <c r="F13" s="363">
        <v>5.8243776899999995</v>
      </c>
      <c r="G13" s="363">
        <v>4.88995991</v>
      </c>
      <c r="H13" s="363">
        <v>0</v>
      </c>
      <c r="I13" s="363">
        <f t="shared" si="0"/>
        <v>32.297671090000001</v>
      </c>
    </row>
    <row r="14" spans="1:9" x14ac:dyDescent="0.25">
      <c r="A14" s="267" t="s">
        <v>2886</v>
      </c>
      <c r="B14" s="362" t="s">
        <v>2680</v>
      </c>
      <c r="C14" s="363">
        <v>113.49719128000001</v>
      </c>
      <c r="D14" s="363">
        <v>298.98390441999993</v>
      </c>
      <c r="E14" s="363">
        <v>134.47406317999997</v>
      </c>
      <c r="F14" s="363">
        <v>261.72127892999998</v>
      </c>
      <c r="G14" s="363">
        <v>189.23662896000002</v>
      </c>
      <c r="H14" s="363">
        <v>0</v>
      </c>
      <c r="I14" s="363">
        <f t="shared" si="0"/>
        <v>997.91306676999989</v>
      </c>
    </row>
    <row r="15" spans="1:9" x14ac:dyDescent="0.25">
      <c r="A15" s="267" t="s">
        <v>2887</v>
      </c>
      <c r="B15" s="362" t="s">
        <v>2681</v>
      </c>
      <c r="C15" s="363">
        <v>190.18382347999989</v>
      </c>
      <c r="D15" s="363">
        <v>25.176961419999998</v>
      </c>
      <c r="E15" s="363">
        <v>29.142004369999999</v>
      </c>
      <c r="F15" s="363">
        <v>210.20301846000004</v>
      </c>
      <c r="G15" s="363">
        <v>147.88614310000003</v>
      </c>
      <c r="H15" s="363">
        <v>0</v>
      </c>
      <c r="I15" s="363">
        <f t="shared" si="0"/>
        <v>602.59195082999997</v>
      </c>
    </row>
    <row r="16" spans="1:9" ht="30" x14ac:dyDescent="0.25">
      <c r="A16" s="267" t="s">
        <v>2888</v>
      </c>
      <c r="B16" s="362" t="s">
        <v>2686</v>
      </c>
      <c r="C16" s="363">
        <v>1.96615027</v>
      </c>
      <c r="D16" s="363">
        <v>2.1613210899999999</v>
      </c>
      <c r="E16" s="363">
        <v>3.6287673200000001</v>
      </c>
      <c r="F16" s="363">
        <v>64.185223459999989</v>
      </c>
      <c r="G16" s="363">
        <v>1.54290247</v>
      </c>
      <c r="H16" s="363">
        <v>0</v>
      </c>
      <c r="I16" s="363">
        <f t="shared" si="0"/>
        <v>73.484364609999986</v>
      </c>
    </row>
    <row r="17" spans="1:11" x14ac:dyDescent="0.25">
      <c r="A17" s="267" t="s">
        <v>2883</v>
      </c>
      <c r="B17" s="362" t="s">
        <v>2682</v>
      </c>
      <c r="C17" s="363">
        <v>353.81279883000008</v>
      </c>
      <c r="D17" s="363">
        <v>46.401468009999995</v>
      </c>
      <c r="E17" s="363">
        <v>52.037439859999992</v>
      </c>
      <c r="F17" s="363">
        <v>209.15423410000002</v>
      </c>
      <c r="G17" s="363">
        <v>41.172765560000002</v>
      </c>
      <c r="H17" s="363">
        <v>0</v>
      </c>
      <c r="I17" s="363">
        <f t="shared" si="0"/>
        <v>702.57870636000007</v>
      </c>
    </row>
    <row r="18" spans="1:11" x14ac:dyDescent="0.25">
      <c r="A18" s="267" t="s">
        <v>2884</v>
      </c>
      <c r="B18" s="362" t="s">
        <v>2711</v>
      </c>
      <c r="C18" s="363">
        <v>3.9621450200000004</v>
      </c>
      <c r="D18" s="363">
        <v>11.792421169999999</v>
      </c>
      <c r="E18" s="363">
        <v>60.566265709999996</v>
      </c>
      <c r="F18" s="363">
        <v>60.600596259999996</v>
      </c>
      <c r="G18" s="363">
        <v>56.14314474999999</v>
      </c>
      <c r="H18" s="363">
        <v>0</v>
      </c>
      <c r="I18" s="363">
        <f t="shared" si="0"/>
        <v>193.06457290999998</v>
      </c>
    </row>
    <row r="19" spans="1:11" ht="30" x14ac:dyDescent="0.25">
      <c r="A19" s="267" t="s">
        <v>2882</v>
      </c>
      <c r="B19" s="362" t="s">
        <v>2701</v>
      </c>
      <c r="C19" s="363">
        <v>77.88096066</v>
      </c>
      <c r="D19" s="363">
        <v>26.458033229999998</v>
      </c>
      <c r="E19" s="363">
        <v>232.92149537000003</v>
      </c>
      <c r="F19" s="363">
        <v>255.99467068999999</v>
      </c>
      <c r="G19" s="363">
        <v>24.622181510000001</v>
      </c>
      <c r="H19" s="363">
        <v>0</v>
      </c>
      <c r="I19" s="363">
        <f t="shared" si="0"/>
        <v>617.87734146000003</v>
      </c>
    </row>
    <row r="20" spans="1:11" x14ac:dyDescent="0.25">
      <c r="A20" s="267" t="s">
        <v>2889</v>
      </c>
      <c r="B20" s="362" t="s">
        <v>137</v>
      </c>
      <c r="C20" s="363">
        <v>1.69810375</v>
      </c>
      <c r="D20" s="363">
        <v>5.5651831500000002</v>
      </c>
      <c r="E20" s="363">
        <v>0</v>
      </c>
      <c r="F20" s="363">
        <v>0</v>
      </c>
      <c r="G20" s="363">
        <v>0</v>
      </c>
      <c r="H20" s="363">
        <v>0</v>
      </c>
      <c r="I20" s="363">
        <f t="shared" si="0"/>
        <v>7.2632869000000007</v>
      </c>
    </row>
    <row r="21" spans="1:11" x14ac:dyDescent="0.25">
      <c r="C21" s="363"/>
      <c r="D21" s="363"/>
      <c r="E21" s="363"/>
      <c r="F21" s="363"/>
      <c r="G21" s="363"/>
      <c r="H21" s="363"/>
      <c r="I21" s="363"/>
    </row>
    <row r="22" spans="1:11" x14ac:dyDescent="0.25">
      <c r="B22" s="383" t="s">
        <v>139</v>
      </c>
      <c r="C22" s="351">
        <f t="shared" ref="C22:I22" si="1">SUM(C11:C21)</f>
        <v>760.62959073999991</v>
      </c>
      <c r="D22" s="351">
        <f t="shared" si="1"/>
        <v>441.61272039999989</v>
      </c>
      <c r="E22" s="351">
        <f t="shared" si="1"/>
        <v>550.28867848999994</v>
      </c>
      <c r="F22" s="351">
        <f t="shared" si="1"/>
        <v>1124.2772945500001</v>
      </c>
      <c r="G22" s="351">
        <f t="shared" si="1"/>
        <v>497.29408445000007</v>
      </c>
      <c r="H22" s="351">
        <f t="shared" si="1"/>
        <v>0</v>
      </c>
      <c r="I22" s="351">
        <f t="shared" si="1"/>
        <v>3374.10236863</v>
      </c>
    </row>
    <row r="24" spans="1:11" x14ac:dyDescent="0.25">
      <c r="B24" s="254"/>
      <c r="C24" s="254"/>
      <c r="D24" s="254"/>
      <c r="E24" s="254"/>
      <c r="F24" s="254"/>
      <c r="G24" s="254"/>
      <c r="H24" s="254"/>
      <c r="I24" s="254"/>
    </row>
    <row r="25" spans="1:11" x14ac:dyDescent="0.25">
      <c r="B25" s="313" t="s">
        <v>2712</v>
      </c>
      <c r="C25" s="254"/>
      <c r="D25" s="254"/>
      <c r="E25" s="254"/>
      <c r="F25" s="254"/>
      <c r="G25" s="254"/>
      <c r="H25" s="254"/>
      <c r="I25" s="254"/>
    </row>
    <row r="26" spans="1:11" x14ac:dyDescent="0.25">
      <c r="B26" s="254"/>
      <c r="C26" s="254"/>
      <c r="D26" s="254"/>
      <c r="E26" s="254"/>
      <c r="F26" s="254"/>
      <c r="G26" s="254"/>
      <c r="H26" s="254"/>
      <c r="I26" s="254"/>
    </row>
    <row r="27" spans="1:11" ht="15.75" x14ac:dyDescent="0.25">
      <c r="B27" s="348" t="s">
        <v>2713</v>
      </c>
      <c r="C27" s="254"/>
      <c r="D27" s="254"/>
      <c r="E27" s="254"/>
      <c r="F27" s="254"/>
      <c r="G27" s="254"/>
      <c r="H27" s="254"/>
      <c r="I27" s="254"/>
    </row>
    <row r="28" spans="1:11" ht="6" customHeight="1" x14ac:dyDescent="0.25">
      <c r="B28" s="348"/>
      <c r="C28" s="254"/>
      <c r="D28" s="254"/>
      <c r="E28" s="254"/>
      <c r="F28" s="254"/>
      <c r="G28" s="254"/>
      <c r="H28" s="254"/>
      <c r="I28" s="254"/>
    </row>
    <row r="29" spans="1:11" x14ac:dyDescent="0.25">
      <c r="B29" s="369" t="s">
        <v>2506</v>
      </c>
      <c r="C29" s="369"/>
      <c r="D29" s="384"/>
      <c r="E29" s="384"/>
      <c r="F29" s="384"/>
      <c r="G29" s="384"/>
      <c r="H29" s="384"/>
      <c r="I29" s="384"/>
      <c r="J29" s="384"/>
      <c r="K29" s="384"/>
    </row>
    <row r="30" spans="1:11" x14ac:dyDescent="0.25">
      <c r="B30" s="289"/>
      <c r="C30" s="289"/>
      <c r="D30" s="289"/>
      <c r="E30" s="289"/>
      <c r="F30" s="289"/>
      <c r="G30" s="289"/>
      <c r="H30" s="289"/>
      <c r="I30" s="289"/>
      <c r="J30" s="289"/>
      <c r="K30" s="289"/>
    </row>
    <row r="31" spans="1:11" x14ac:dyDescent="0.25">
      <c r="B31" s="289"/>
      <c r="C31" s="379" t="s">
        <v>509</v>
      </c>
      <c r="D31" s="379" t="s">
        <v>511</v>
      </c>
      <c r="E31" s="379" t="s">
        <v>513</v>
      </c>
      <c r="F31" s="379" t="s">
        <v>2</v>
      </c>
      <c r="G31" s="379" t="s">
        <v>532</v>
      </c>
      <c r="H31" s="379" t="s">
        <v>542</v>
      </c>
      <c r="I31" s="379" t="s">
        <v>6</v>
      </c>
      <c r="J31" s="385" t="s">
        <v>545</v>
      </c>
      <c r="K31" s="385" t="s">
        <v>2714</v>
      </c>
    </row>
    <row r="32" spans="1:11" x14ac:dyDescent="0.25">
      <c r="B32" s="254"/>
      <c r="C32" s="254"/>
      <c r="D32" s="254"/>
      <c r="E32" s="254"/>
      <c r="F32" s="254"/>
      <c r="G32" s="254"/>
      <c r="H32" s="254"/>
      <c r="I32" s="254"/>
      <c r="J32" s="254"/>
      <c r="K32" s="254"/>
    </row>
    <row r="33" spans="1:11" x14ac:dyDescent="0.25">
      <c r="A33" s="267" t="s">
        <v>2890</v>
      </c>
      <c r="B33" s="380" t="s">
        <v>2677</v>
      </c>
      <c r="C33" s="363">
        <v>0</v>
      </c>
      <c r="D33" s="363">
        <v>0</v>
      </c>
      <c r="E33" s="363">
        <v>0</v>
      </c>
      <c r="F33" s="363">
        <v>0</v>
      </c>
      <c r="G33" s="363">
        <v>0</v>
      </c>
      <c r="H33" s="363">
        <v>0</v>
      </c>
      <c r="I33" s="363">
        <v>0</v>
      </c>
      <c r="J33" s="363">
        <v>0</v>
      </c>
      <c r="K33" s="363">
        <v>0</v>
      </c>
    </row>
    <row r="34" spans="1:11" x14ac:dyDescent="0.25">
      <c r="A34" s="267" t="s">
        <v>2891</v>
      </c>
      <c r="B34" s="380" t="s">
        <v>2678</v>
      </c>
      <c r="C34" s="363">
        <v>0</v>
      </c>
      <c r="D34" s="363">
        <v>0</v>
      </c>
      <c r="E34" s="363">
        <v>0</v>
      </c>
      <c r="F34" s="363">
        <v>0</v>
      </c>
      <c r="G34" s="363">
        <v>0</v>
      </c>
      <c r="H34" s="363">
        <v>0</v>
      </c>
      <c r="I34" s="363">
        <v>0</v>
      </c>
      <c r="J34" s="363">
        <v>0</v>
      </c>
      <c r="K34" s="363">
        <v>0</v>
      </c>
    </row>
    <row r="35" spans="1:11" x14ac:dyDescent="0.25">
      <c r="A35" s="267" t="s">
        <v>2892</v>
      </c>
      <c r="B35" s="380" t="s">
        <v>2679</v>
      </c>
      <c r="C35" s="363">
        <v>0</v>
      </c>
      <c r="D35" s="363">
        <v>0</v>
      </c>
      <c r="E35" s="363">
        <v>0</v>
      </c>
      <c r="F35" s="363">
        <v>0</v>
      </c>
      <c r="G35" s="363">
        <v>0</v>
      </c>
      <c r="H35" s="363">
        <v>0</v>
      </c>
      <c r="I35" s="363">
        <v>0</v>
      </c>
      <c r="J35" s="363">
        <v>0</v>
      </c>
      <c r="K35" s="363">
        <v>0</v>
      </c>
    </row>
    <row r="36" spans="1:11" x14ac:dyDescent="0.25">
      <c r="A36" s="267" t="s">
        <v>2893</v>
      </c>
      <c r="B36" s="380" t="s">
        <v>2680</v>
      </c>
      <c r="C36" s="363">
        <v>0</v>
      </c>
      <c r="D36" s="363">
        <v>0</v>
      </c>
      <c r="E36" s="363">
        <v>0</v>
      </c>
      <c r="F36" s="363">
        <v>0</v>
      </c>
      <c r="G36" s="363">
        <v>0</v>
      </c>
      <c r="H36" s="363">
        <v>0</v>
      </c>
      <c r="I36" s="363">
        <v>0</v>
      </c>
      <c r="J36" s="363">
        <v>0</v>
      </c>
      <c r="K36" s="363">
        <v>0</v>
      </c>
    </row>
    <row r="37" spans="1:11" x14ac:dyDescent="0.25">
      <c r="A37" s="267" t="s">
        <v>2894</v>
      </c>
      <c r="B37" s="380" t="s">
        <v>2681</v>
      </c>
      <c r="C37" s="363">
        <v>0</v>
      </c>
      <c r="D37" s="363">
        <v>0</v>
      </c>
      <c r="E37" s="363">
        <v>0</v>
      </c>
      <c r="F37" s="363">
        <v>0</v>
      </c>
      <c r="G37" s="363">
        <v>0</v>
      </c>
      <c r="H37" s="363">
        <v>0</v>
      </c>
      <c r="I37" s="363">
        <v>0</v>
      </c>
      <c r="J37" s="363">
        <v>0</v>
      </c>
      <c r="K37" s="363">
        <v>0</v>
      </c>
    </row>
    <row r="38" spans="1:11" ht="30" x14ac:dyDescent="0.25">
      <c r="A38" s="267" t="s">
        <v>2895</v>
      </c>
      <c r="B38" s="380" t="s">
        <v>2686</v>
      </c>
      <c r="C38" s="363">
        <v>0</v>
      </c>
      <c r="D38" s="363">
        <v>0</v>
      </c>
      <c r="E38" s="363">
        <v>0</v>
      </c>
      <c r="F38" s="363">
        <v>0</v>
      </c>
      <c r="G38" s="363">
        <v>0</v>
      </c>
      <c r="H38" s="363">
        <v>0</v>
      </c>
      <c r="I38" s="363">
        <v>0</v>
      </c>
      <c r="J38" s="363">
        <v>0</v>
      </c>
      <c r="K38" s="363">
        <v>0</v>
      </c>
    </row>
    <row r="39" spans="1:11" x14ac:dyDescent="0.25">
      <c r="A39" s="267" t="s">
        <v>2896</v>
      </c>
      <c r="B39" s="380" t="s">
        <v>2682</v>
      </c>
      <c r="C39" s="363">
        <v>0</v>
      </c>
      <c r="D39" s="363">
        <v>0</v>
      </c>
      <c r="E39" s="363">
        <v>0</v>
      </c>
      <c r="F39" s="363">
        <v>0</v>
      </c>
      <c r="G39" s="363">
        <v>0</v>
      </c>
      <c r="H39" s="363">
        <v>0</v>
      </c>
      <c r="I39" s="363">
        <v>0</v>
      </c>
      <c r="J39" s="363">
        <v>0</v>
      </c>
      <c r="K39" s="363">
        <v>0</v>
      </c>
    </row>
    <row r="40" spans="1:11" x14ac:dyDescent="0.25">
      <c r="A40" s="267" t="s">
        <v>2897</v>
      </c>
      <c r="B40" s="380" t="s">
        <v>2711</v>
      </c>
      <c r="C40" s="363">
        <v>0</v>
      </c>
      <c r="D40" s="363">
        <v>0</v>
      </c>
      <c r="E40" s="363">
        <v>0</v>
      </c>
      <c r="F40" s="363">
        <v>0</v>
      </c>
      <c r="G40" s="363">
        <v>0</v>
      </c>
      <c r="H40" s="363">
        <v>0</v>
      </c>
      <c r="I40" s="363">
        <v>0</v>
      </c>
      <c r="J40" s="363">
        <v>0</v>
      </c>
      <c r="K40" s="363">
        <v>0</v>
      </c>
    </row>
    <row r="41" spans="1:11" ht="30" x14ac:dyDescent="0.25">
      <c r="A41" s="267" t="s">
        <v>2898</v>
      </c>
      <c r="B41" s="380" t="s">
        <v>2701</v>
      </c>
      <c r="C41" s="363">
        <v>0</v>
      </c>
      <c r="D41" s="363">
        <v>0</v>
      </c>
      <c r="E41" s="363">
        <v>0</v>
      </c>
      <c r="F41" s="363">
        <v>0</v>
      </c>
      <c r="G41" s="363">
        <v>0</v>
      </c>
      <c r="H41" s="363">
        <v>0</v>
      </c>
      <c r="I41" s="363">
        <v>0</v>
      </c>
      <c r="J41" s="363">
        <v>0</v>
      </c>
      <c r="K41" s="363">
        <v>0</v>
      </c>
    </row>
    <row r="42" spans="1:11" x14ac:dyDescent="0.25">
      <c r="A42" s="267" t="s">
        <v>2899</v>
      </c>
      <c r="B42" s="380" t="s">
        <v>137</v>
      </c>
      <c r="C42" s="363">
        <v>0</v>
      </c>
      <c r="D42" s="363">
        <v>0</v>
      </c>
      <c r="E42" s="363">
        <v>0</v>
      </c>
      <c r="F42" s="363">
        <v>0</v>
      </c>
      <c r="G42" s="363">
        <v>0</v>
      </c>
      <c r="H42" s="363">
        <v>0</v>
      </c>
      <c r="I42" s="363">
        <v>0</v>
      </c>
      <c r="J42" s="363">
        <v>0</v>
      </c>
      <c r="K42" s="363">
        <v>0</v>
      </c>
    </row>
    <row r="43" spans="1:11" x14ac:dyDescent="0.25">
      <c r="B43" s="254"/>
      <c r="C43" s="387"/>
      <c r="D43" s="387"/>
      <c r="E43" s="387"/>
      <c r="F43" s="387"/>
      <c r="G43" s="387"/>
      <c r="H43" s="387"/>
      <c r="I43" s="387"/>
      <c r="J43" s="387"/>
      <c r="K43" s="387"/>
    </row>
    <row r="44" spans="1:11" x14ac:dyDescent="0.25">
      <c r="B44" s="388" t="s">
        <v>139</v>
      </c>
      <c r="C44" s="389">
        <f t="shared" ref="C44:K44" si="2">SUM(C33:C43)</f>
        <v>0</v>
      </c>
      <c r="D44" s="389">
        <f t="shared" si="2"/>
        <v>0</v>
      </c>
      <c r="E44" s="389">
        <f t="shared" si="2"/>
        <v>0</v>
      </c>
      <c r="F44" s="389">
        <f t="shared" si="2"/>
        <v>0</v>
      </c>
      <c r="G44" s="389">
        <f t="shared" si="2"/>
        <v>0</v>
      </c>
      <c r="H44" s="389">
        <f t="shared" si="2"/>
        <v>0</v>
      </c>
      <c r="I44" s="389">
        <f t="shared" si="2"/>
        <v>0</v>
      </c>
      <c r="J44" s="389">
        <f t="shared" si="2"/>
        <v>0</v>
      </c>
      <c r="K44" s="389">
        <f t="shared" si="2"/>
        <v>0</v>
      </c>
    </row>
    <row r="45" spans="1:11" x14ac:dyDescent="0.25">
      <c r="B45" s="254"/>
      <c r="C45" s="254"/>
      <c r="D45" s="254"/>
      <c r="E45" s="254"/>
      <c r="F45" s="254"/>
      <c r="G45" s="254"/>
      <c r="H45" s="254"/>
      <c r="I45" s="254"/>
    </row>
    <row r="46" spans="1:11" x14ac:dyDescent="0.25">
      <c r="B46" s="254"/>
      <c r="C46" s="254"/>
      <c r="D46" s="254"/>
      <c r="E46" s="254"/>
      <c r="F46" s="254"/>
      <c r="G46" s="254"/>
      <c r="H46" s="254"/>
      <c r="I46" s="254"/>
    </row>
    <row r="47" spans="1:11" x14ac:dyDescent="0.25">
      <c r="B47" s="254"/>
      <c r="C47" s="254"/>
      <c r="D47" s="254"/>
      <c r="E47" s="254"/>
      <c r="F47" s="254"/>
      <c r="G47" s="254"/>
      <c r="H47" s="254"/>
      <c r="I47" s="254"/>
    </row>
    <row r="48" spans="1:11" x14ac:dyDescent="0.25">
      <c r="B48" s="254"/>
      <c r="C48" s="254"/>
      <c r="D48" s="254"/>
      <c r="E48" s="254"/>
      <c r="F48" s="254"/>
      <c r="G48" s="254"/>
      <c r="H48" s="254"/>
      <c r="I48" s="254"/>
    </row>
    <row r="49" spans="2:9" ht="15.75" x14ac:dyDescent="0.25">
      <c r="B49" s="348" t="s">
        <v>2715</v>
      </c>
      <c r="C49" s="254"/>
      <c r="D49" s="254"/>
      <c r="E49" s="254"/>
      <c r="F49" s="254"/>
      <c r="G49" s="254"/>
      <c r="H49" s="254"/>
      <c r="I49" s="254"/>
    </row>
    <row r="50" spans="2:9" ht="6" customHeight="1" x14ac:dyDescent="0.25">
      <c r="B50" s="348"/>
      <c r="C50" s="254"/>
      <c r="D50" s="254"/>
      <c r="E50" s="254"/>
      <c r="F50" s="254"/>
      <c r="G50" s="254"/>
      <c r="H50" s="254"/>
      <c r="I50" s="254"/>
    </row>
    <row r="51" spans="2:9" x14ac:dyDescent="0.25">
      <c r="B51" s="369" t="s">
        <v>2506</v>
      </c>
      <c r="C51" s="369"/>
      <c r="D51" s="384"/>
      <c r="E51" s="384"/>
      <c r="F51" s="384"/>
      <c r="G51" s="384"/>
      <c r="H51" s="384"/>
      <c r="I51" s="384"/>
    </row>
    <row r="52" spans="2:9" x14ac:dyDescent="0.25">
      <c r="B52" s="289"/>
      <c r="C52" s="289"/>
      <c r="D52" s="289"/>
      <c r="E52" s="289"/>
      <c r="F52" s="289"/>
      <c r="G52" s="289"/>
      <c r="H52" s="289"/>
      <c r="I52" s="289"/>
    </row>
    <row r="53" spans="2:9" x14ac:dyDescent="0.25">
      <c r="B53" s="289"/>
      <c r="C53" s="379" t="s">
        <v>2716</v>
      </c>
      <c r="D53" s="379" t="s">
        <v>2717</v>
      </c>
      <c r="E53" s="379" t="s">
        <v>2718</v>
      </c>
      <c r="F53" s="379" t="s">
        <v>2719</v>
      </c>
      <c r="G53" s="379" t="s">
        <v>2720</v>
      </c>
      <c r="H53" s="379" t="s">
        <v>2721</v>
      </c>
      <c r="I53" s="379" t="s">
        <v>2722</v>
      </c>
    </row>
    <row r="54" spans="2:9" x14ac:dyDescent="0.25">
      <c r="B54" s="254"/>
      <c r="C54" s="254"/>
      <c r="D54" s="254"/>
      <c r="E54" s="254"/>
      <c r="F54" s="254"/>
      <c r="G54" s="254"/>
      <c r="H54" s="254"/>
      <c r="I54" s="254"/>
    </row>
    <row r="55" spans="2:9" x14ac:dyDescent="0.25">
      <c r="B55" s="380" t="s">
        <v>2677</v>
      </c>
      <c r="C55" s="386"/>
      <c r="D55" s="386"/>
      <c r="E55" s="386"/>
      <c r="F55" s="386"/>
      <c r="G55" s="386"/>
      <c r="H55" s="386"/>
      <c r="I55" s="386"/>
    </row>
    <row r="56" spans="2:9" x14ac:dyDescent="0.25">
      <c r="B56" s="380" t="s">
        <v>2678</v>
      </c>
      <c r="C56" s="386"/>
      <c r="D56" s="386"/>
      <c r="E56" s="386"/>
      <c r="F56" s="386"/>
      <c r="G56" s="386"/>
      <c r="H56" s="386"/>
      <c r="I56" s="386"/>
    </row>
    <row r="57" spans="2:9" x14ac:dyDescent="0.25">
      <c r="B57" s="380" t="s">
        <v>2679</v>
      </c>
      <c r="C57" s="386"/>
      <c r="D57" s="386"/>
      <c r="E57" s="386"/>
      <c r="F57" s="386"/>
      <c r="G57" s="386"/>
      <c r="H57" s="386"/>
      <c r="I57" s="386"/>
    </row>
    <row r="58" spans="2:9" x14ac:dyDescent="0.25">
      <c r="B58" s="380" t="s">
        <v>2680</v>
      </c>
      <c r="C58" s="386"/>
      <c r="D58" s="386"/>
      <c r="E58" s="386"/>
      <c r="F58" s="386"/>
      <c r="G58" s="386"/>
      <c r="H58" s="386"/>
      <c r="I58" s="386"/>
    </row>
    <row r="59" spans="2:9" x14ac:dyDescent="0.25">
      <c r="B59" s="380" t="s">
        <v>2681</v>
      </c>
      <c r="C59" s="386"/>
      <c r="D59" s="386"/>
      <c r="E59" s="386"/>
      <c r="F59" s="386"/>
      <c r="G59" s="386"/>
      <c r="H59" s="386"/>
      <c r="I59" s="386"/>
    </row>
    <row r="60" spans="2:9" ht="30" x14ac:dyDescent="0.25">
      <c r="B60" s="380" t="s">
        <v>2686</v>
      </c>
      <c r="C60" s="386"/>
      <c r="D60" s="386"/>
      <c r="E60" s="386"/>
      <c r="F60" s="386"/>
      <c r="G60" s="386"/>
      <c r="H60" s="386"/>
      <c r="I60" s="386"/>
    </row>
    <row r="61" spans="2:9" x14ac:dyDescent="0.25">
      <c r="B61" s="380" t="s">
        <v>2682</v>
      </c>
      <c r="C61" s="386"/>
      <c r="D61" s="386"/>
      <c r="E61" s="386"/>
      <c r="F61" s="386"/>
      <c r="G61" s="386"/>
      <c r="H61" s="386"/>
      <c r="I61" s="386"/>
    </row>
    <row r="62" spans="2:9" x14ac:dyDescent="0.25">
      <c r="B62" s="380" t="s">
        <v>2700</v>
      </c>
      <c r="C62" s="386"/>
      <c r="D62" s="386"/>
      <c r="E62" s="386"/>
      <c r="F62" s="386"/>
      <c r="G62" s="386"/>
      <c r="H62" s="386"/>
      <c r="I62" s="386"/>
    </row>
    <row r="63" spans="2:9" ht="30" x14ac:dyDescent="0.25">
      <c r="B63" s="380" t="s">
        <v>2701</v>
      </c>
      <c r="C63" s="386"/>
      <c r="D63" s="386"/>
      <c r="E63" s="386"/>
      <c r="F63" s="386"/>
      <c r="G63" s="386"/>
      <c r="H63" s="386"/>
      <c r="I63" s="386"/>
    </row>
    <row r="64" spans="2:9" x14ac:dyDescent="0.25">
      <c r="B64" s="380" t="s">
        <v>137</v>
      </c>
      <c r="C64" s="386"/>
      <c r="D64" s="386"/>
      <c r="E64" s="386"/>
      <c r="F64" s="386"/>
      <c r="G64" s="386"/>
      <c r="H64" s="386"/>
      <c r="I64" s="386"/>
    </row>
    <row r="65" spans="2:9" x14ac:dyDescent="0.25">
      <c r="B65" s="254"/>
      <c r="C65" s="387"/>
      <c r="D65" s="387"/>
      <c r="E65" s="387"/>
      <c r="F65" s="387"/>
      <c r="G65" s="387"/>
      <c r="H65" s="387"/>
      <c r="I65" s="387"/>
    </row>
    <row r="66" spans="2:9" x14ac:dyDescent="0.25">
      <c r="B66" s="388" t="s">
        <v>139</v>
      </c>
      <c r="C66" s="389"/>
      <c r="D66" s="389"/>
      <c r="E66" s="389"/>
      <c r="F66" s="389"/>
      <c r="G66" s="389"/>
      <c r="H66" s="389"/>
      <c r="I66" s="389"/>
    </row>
    <row r="67" spans="2:9" x14ac:dyDescent="0.25">
      <c r="B67" s="254"/>
      <c r="C67" s="254"/>
      <c r="D67" s="254"/>
      <c r="E67" s="254"/>
      <c r="F67" s="254"/>
      <c r="G67" s="254"/>
      <c r="H67" s="254"/>
      <c r="I67" s="254"/>
    </row>
    <row r="68" spans="2:9" x14ac:dyDescent="0.25">
      <c r="B68" s="254"/>
      <c r="C68" s="254"/>
      <c r="D68" s="254"/>
      <c r="E68" s="254"/>
      <c r="F68" s="254"/>
      <c r="G68" s="254"/>
      <c r="H68" s="254"/>
      <c r="I68" s="254"/>
    </row>
    <row r="69" spans="2:9" x14ac:dyDescent="0.25">
      <c r="B69" s="254"/>
      <c r="C69" s="254"/>
      <c r="D69" s="254"/>
      <c r="E69" s="254"/>
      <c r="F69" s="254"/>
      <c r="G69" s="254"/>
      <c r="H69" s="254"/>
      <c r="I69" s="254"/>
    </row>
    <row r="71" spans="2:9" x14ac:dyDescent="0.25">
      <c r="I71" s="400" t="s">
        <v>2579</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zoomScale="60" zoomScaleNormal="60" workbookViewId="0">
      <selection activeCell="K35" sqref="K35"/>
    </sheetView>
  </sheetViews>
  <sheetFormatPr defaultColWidth="9.28515625" defaultRowHeight="15" x14ac:dyDescent="0.25"/>
  <cols>
    <col min="1" max="1" width="2.7109375" style="267" customWidth="1"/>
    <col min="2" max="2" width="26.42578125" style="19" customWidth="1"/>
    <col min="3" max="12" width="17.5703125" style="19" customWidth="1"/>
    <col min="13" max="13" width="18" style="19" customWidth="1"/>
    <col min="14" max="16384" width="9.28515625" style="19"/>
  </cols>
  <sheetData>
    <row r="5" spans="1:13" ht="15.75" x14ac:dyDescent="0.25">
      <c r="B5" s="336" t="s">
        <v>2723</v>
      </c>
    </row>
    <row r="6" spans="1:13" x14ac:dyDescent="0.25">
      <c r="B6" s="355" t="s">
        <v>2508</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2900</v>
      </c>
      <c r="B9" s="254" t="s">
        <v>2724</v>
      </c>
      <c r="C9" s="363">
        <v>0</v>
      </c>
      <c r="D9" s="363">
        <v>0</v>
      </c>
      <c r="E9" s="363">
        <v>0</v>
      </c>
      <c r="F9" s="363">
        <v>0</v>
      </c>
      <c r="G9" s="363">
        <v>0</v>
      </c>
      <c r="H9" s="363">
        <v>0</v>
      </c>
      <c r="I9" s="363">
        <v>0</v>
      </c>
      <c r="J9" s="363">
        <v>0</v>
      </c>
      <c r="K9" s="363">
        <v>0</v>
      </c>
      <c r="L9" s="363">
        <v>0</v>
      </c>
      <c r="M9" s="308">
        <f t="shared" ref="M9:M19" si="0">SUM(C9:L9)</f>
        <v>0</v>
      </c>
    </row>
    <row r="10" spans="1:13" x14ac:dyDescent="0.25">
      <c r="A10" s="267" t="s">
        <v>2901</v>
      </c>
      <c r="B10" s="254" t="s">
        <v>2725</v>
      </c>
      <c r="C10" s="363">
        <v>0</v>
      </c>
      <c r="D10" s="363">
        <v>0</v>
      </c>
      <c r="E10" s="363">
        <v>0</v>
      </c>
      <c r="F10" s="363">
        <v>0</v>
      </c>
      <c r="G10" s="363">
        <v>0</v>
      </c>
      <c r="H10" s="363">
        <v>0</v>
      </c>
      <c r="I10" s="363">
        <v>0</v>
      </c>
      <c r="J10" s="363">
        <v>0</v>
      </c>
      <c r="K10" s="363">
        <v>0</v>
      </c>
      <c r="L10" s="363">
        <v>0</v>
      </c>
      <c r="M10" s="308">
        <f t="shared" si="0"/>
        <v>0</v>
      </c>
    </row>
    <row r="11" spans="1:13" ht="30" customHeight="1" x14ac:dyDescent="0.25">
      <c r="A11" s="267" t="s">
        <v>2902</v>
      </c>
      <c r="B11" s="380" t="s">
        <v>2726</v>
      </c>
      <c r="C11" s="363">
        <f>SUM(C12:C15)</f>
        <v>0</v>
      </c>
      <c r="D11" s="363">
        <f t="shared" ref="D11:L11" si="1">SUM(D12:D15)</f>
        <v>0</v>
      </c>
      <c r="E11" s="363">
        <f t="shared" si="1"/>
        <v>0</v>
      </c>
      <c r="F11" s="363">
        <f t="shared" si="1"/>
        <v>0</v>
      </c>
      <c r="G11" s="363">
        <f t="shared" si="1"/>
        <v>0</v>
      </c>
      <c r="H11" s="363">
        <f t="shared" si="1"/>
        <v>0</v>
      </c>
      <c r="I11" s="363">
        <f t="shared" si="1"/>
        <v>0</v>
      </c>
      <c r="J11" s="363">
        <f t="shared" si="1"/>
        <v>0</v>
      </c>
      <c r="K11" s="363">
        <f t="shared" si="1"/>
        <v>0</v>
      </c>
      <c r="L11" s="363">
        <f t="shared" si="1"/>
        <v>0</v>
      </c>
      <c r="M11" s="308">
        <f t="shared" si="0"/>
        <v>0</v>
      </c>
    </row>
    <row r="12" spans="1:13" x14ac:dyDescent="0.25">
      <c r="A12" s="267" t="s">
        <v>2905</v>
      </c>
      <c r="B12" s="390" t="s">
        <v>2727</v>
      </c>
      <c r="C12" s="363">
        <v>0</v>
      </c>
      <c r="D12" s="363">
        <v>0</v>
      </c>
      <c r="E12" s="363">
        <v>0</v>
      </c>
      <c r="F12" s="363">
        <v>0</v>
      </c>
      <c r="G12" s="363">
        <v>0</v>
      </c>
      <c r="H12" s="363">
        <v>0</v>
      </c>
      <c r="I12" s="363">
        <v>0</v>
      </c>
      <c r="J12" s="363">
        <v>0</v>
      </c>
      <c r="K12" s="363">
        <v>0</v>
      </c>
      <c r="L12" s="363">
        <v>0</v>
      </c>
      <c r="M12" s="308">
        <f t="shared" si="0"/>
        <v>0</v>
      </c>
    </row>
    <row r="13" spans="1:13" x14ac:dyDescent="0.25">
      <c r="A13" s="267" t="s">
        <v>2907</v>
      </c>
      <c r="B13" s="390" t="s">
        <v>2728</v>
      </c>
      <c r="C13" s="363">
        <v>0</v>
      </c>
      <c r="D13" s="363">
        <v>0</v>
      </c>
      <c r="E13" s="363">
        <v>0</v>
      </c>
      <c r="F13" s="363">
        <v>0</v>
      </c>
      <c r="G13" s="363">
        <v>0</v>
      </c>
      <c r="H13" s="363">
        <v>0</v>
      </c>
      <c r="I13" s="363">
        <v>0</v>
      </c>
      <c r="J13" s="363">
        <v>0</v>
      </c>
      <c r="K13" s="363">
        <v>0</v>
      </c>
      <c r="L13" s="363">
        <v>0</v>
      </c>
      <c r="M13" s="308">
        <f t="shared" si="0"/>
        <v>0</v>
      </c>
    </row>
    <row r="14" spans="1:13" x14ac:dyDescent="0.25">
      <c r="A14" s="267" t="s">
        <v>2906</v>
      </c>
      <c r="B14" s="391" t="s">
        <v>2729</v>
      </c>
      <c r="C14" s="363">
        <v>0</v>
      </c>
      <c r="D14" s="363">
        <v>0</v>
      </c>
      <c r="E14" s="363">
        <v>0</v>
      </c>
      <c r="F14" s="363">
        <v>0</v>
      </c>
      <c r="G14" s="363">
        <v>0</v>
      </c>
      <c r="H14" s="363">
        <v>0</v>
      </c>
      <c r="I14" s="363">
        <v>0</v>
      </c>
      <c r="J14" s="363">
        <v>0</v>
      </c>
      <c r="K14" s="363">
        <v>0</v>
      </c>
      <c r="L14" s="363">
        <v>0</v>
      </c>
      <c r="M14" s="308">
        <f t="shared" si="0"/>
        <v>0</v>
      </c>
    </row>
    <row r="15" spans="1:13" x14ac:dyDescent="0.25">
      <c r="A15" s="267" t="s">
        <v>2908</v>
      </c>
      <c r="B15" s="391" t="s">
        <v>2730</v>
      </c>
      <c r="C15" s="363">
        <v>0</v>
      </c>
      <c r="D15" s="363">
        <v>0</v>
      </c>
      <c r="E15" s="363">
        <v>0</v>
      </c>
      <c r="F15" s="363">
        <v>0</v>
      </c>
      <c r="G15" s="363">
        <v>0</v>
      </c>
      <c r="H15" s="363">
        <v>0</v>
      </c>
      <c r="I15" s="363">
        <v>0</v>
      </c>
      <c r="J15" s="363">
        <v>0</v>
      </c>
      <c r="K15" s="363">
        <v>0</v>
      </c>
      <c r="L15" s="363">
        <v>0</v>
      </c>
      <c r="M15" s="308">
        <f t="shared" si="0"/>
        <v>0</v>
      </c>
    </row>
    <row r="16" spans="1:13" x14ac:dyDescent="0.25">
      <c r="A16" s="267" t="s">
        <v>2903</v>
      </c>
      <c r="B16" s="254" t="s">
        <v>2731</v>
      </c>
      <c r="C16" s="363">
        <f>SUM(C17:C18)</f>
        <v>0</v>
      </c>
      <c r="D16" s="363">
        <f t="shared" ref="D16:L16" si="2">SUM(D17:D18)</f>
        <v>0</v>
      </c>
      <c r="E16" s="363">
        <f t="shared" si="2"/>
        <v>0</v>
      </c>
      <c r="F16" s="363">
        <f t="shared" si="2"/>
        <v>0</v>
      </c>
      <c r="G16" s="363">
        <f t="shared" si="2"/>
        <v>0</v>
      </c>
      <c r="H16" s="363">
        <f t="shared" si="2"/>
        <v>0</v>
      </c>
      <c r="I16" s="363">
        <f t="shared" si="2"/>
        <v>0</v>
      </c>
      <c r="J16" s="363">
        <f t="shared" si="2"/>
        <v>0</v>
      </c>
      <c r="K16" s="363">
        <f t="shared" si="2"/>
        <v>0</v>
      </c>
      <c r="L16" s="363">
        <f t="shared" si="2"/>
        <v>0</v>
      </c>
      <c r="M16" s="308">
        <f t="shared" si="0"/>
        <v>0</v>
      </c>
    </row>
    <row r="17" spans="1:13" x14ac:dyDescent="0.25">
      <c r="A17" s="267" t="s">
        <v>2954</v>
      </c>
      <c r="B17" s="254" t="s">
        <v>2732</v>
      </c>
      <c r="C17" s="363">
        <v>0</v>
      </c>
      <c r="D17" s="363">
        <v>0</v>
      </c>
      <c r="E17" s="363">
        <v>0</v>
      </c>
      <c r="F17" s="363">
        <v>0</v>
      </c>
      <c r="G17" s="363">
        <v>0</v>
      </c>
      <c r="H17" s="363">
        <v>0</v>
      </c>
      <c r="I17" s="363">
        <v>0</v>
      </c>
      <c r="J17" s="363">
        <v>0</v>
      </c>
      <c r="K17" s="363">
        <v>0</v>
      </c>
      <c r="L17" s="363">
        <v>0</v>
      </c>
      <c r="M17" s="308">
        <f t="shared" si="0"/>
        <v>0</v>
      </c>
    </row>
    <row r="18" spans="1:13" x14ac:dyDescent="0.25">
      <c r="A18" s="267" t="s">
        <v>2955</v>
      </c>
      <c r="B18" s="19" t="s">
        <v>2733</v>
      </c>
      <c r="C18" s="363">
        <v>0</v>
      </c>
      <c r="D18" s="363">
        <v>0</v>
      </c>
      <c r="E18" s="363">
        <v>0</v>
      </c>
      <c r="F18" s="363">
        <v>0</v>
      </c>
      <c r="G18" s="363">
        <v>0</v>
      </c>
      <c r="H18" s="363">
        <v>0</v>
      </c>
      <c r="I18" s="363">
        <v>0</v>
      </c>
      <c r="J18" s="363">
        <v>0</v>
      </c>
      <c r="K18" s="363">
        <v>0</v>
      </c>
      <c r="L18" s="363">
        <v>0</v>
      </c>
      <c r="M18" s="308">
        <f t="shared" si="0"/>
        <v>0</v>
      </c>
    </row>
    <row r="19" spans="1:13" x14ac:dyDescent="0.25">
      <c r="A19" s="267" t="s">
        <v>2904</v>
      </c>
      <c r="B19" s="19" t="s">
        <v>137</v>
      </c>
      <c r="C19" s="363">
        <v>0</v>
      </c>
      <c r="D19" s="363">
        <v>0</v>
      </c>
      <c r="E19" s="363">
        <v>0</v>
      </c>
      <c r="F19" s="363">
        <v>0</v>
      </c>
      <c r="G19" s="363">
        <v>0</v>
      </c>
      <c r="H19" s="363">
        <v>0</v>
      </c>
      <c r="I19" s="363">
        <v>0</v>
      </c>
      <c r="J19" s="363">
        <v>0</v>
      </c>
      <c r="K19" s="363">
        <v>0</v>
      </c>
      <c r="L19" s="363">
        <v>0</v>
      </c>
      <c r="M19" s="308">
        <f t="shared" si="0"/>
        <v>0</v>
      </c>
    </row>
    <row r="20" spans="1:13" x14ac:dyDescent="0.25">
      <c r="B20" s="383" t="s">
        <v>139</v>
      </c>
      <c r="C20" s="351">
        <f t="shared" ref="C20:M20" si="3">C10+C11+C16</f>
        <v>0</v>
      </c>
      <c r="D20" s="351">
        <f t="shared" si="3"/>
        <v>0</v>
      </c>
      <c r="E20" s="351">
        <f t="shared" si="3"/>
        <v>0</v>
      </c>
      <c r="F20" s="351">
        <f t="shared" si="3"/>
        <v>0</v>
      </c>
      <c r="G20" s="351">
        <f t="shared" si="3"/>
        <v>0</v>
      </c>
      <c r="H20" s="351">
        <f t="shared" si="3"/>
        <v>0</v>
      </c>
      <c r="I20" s="351">
        <f t="shared" si="3"/>
        <v>0</v>
      </c>
      <c r="J20" s="351">
        <f t="shared" si="3"/>
        <v>0</v>
      </c>
      <c r="K20" s="351">
        <f t="shared" si="3"/>
        <v>0</v>
      </c>
      <c r="L20" s="351">
        <f t="shared" si="3"/>
        <v>0</v>
      </c>
      <c r="M20" s="351">
        <f t="shared" si="3"/>
        <v>0</v>
      </c>
    </row>
    <row r="21" spans="1:13" x14ac:dyDescent="0.25">
      <c r="B21" s="332" t="s">
        <v>2734</v>
      </c>
    </row>
    <row r="25" spans="1:13" ht="15.75" x14ac:dyDescent="0.25">
      <c r="B25" s="336" t="s">
        <v>2735</v>
      </c>
    </row>
    <row r="26" spans="1:13" x14ac:dyDescent="0.25">
      <c r="B26" s="355" t="s">
        <v>2510</v>
      </c>
      <c r="C26" s="382"/>
      <c r="D26" s="382"/>
      <c r="E26" s="382"/>
      <c r="F26" s="382"/>
      <c r="G26" s="382"/>
      <c r="H26" s="382"/>
      <c r="I26" s="382"/>
      <c r="J26" s="382"/>
      <c r="K26" s="382"/>
      <c r="L26" s="382"/>
      <c r="M26" s="382"/>
    </row>
    <row r="27" spans="1:13" x14ac:dyDescent="0.25">
      <c r="B27" s="276"/>
      <c r="C27" s="276"/>
      <c r="D27" s="276"/>
      <c r="E27" s="276"/>
      <c r="F27" s="276"/>
      <c r="G27" s="276"/>
      <c r="H27" s="276"/>
      <c r="I27" s="276"/>
      <c r="J27" s="276"/>
      <c r="K27" s="276"/>
      <c r="L27" s="276"/>
      <c r="M27" s="276"/>
    </row>
    <row r="28" spans="1:13" ht="45" x14ac:dyDescent="0.25">
      <c r="B28" s="276"/>
      <c r="C28" s="340" t="s">
        <v>2677</v>
      </c>
      <c r="D28" s="340" t="s">
        <v>2678</v>
      </c>
      <c r="E28" s="340" t="s">
        <v>2679</v>
      </c>
      <c r="F28" s="340" t="s">
        <v>2680</v>
      </c>
      <c r="G28" s="340" t="s">
        <v>2681</v>
      </c>
      <c r="H28" s="340" t="s">
        <v>2686</v>
      </c>
      <c r="I28" s="340" t="s">
        <v>2682</v>
      </c>
      <c r="J28" s="340" t="s">
        <v>775</v>
      </c>
      <c r="K28" s="340" t="s">
        <v>2683</v>
      </c>
      <c r="L28" s="340" t="s">
        <v>137</v>
      </c>
      <c r="M28" s="341" t="s">
        <v>139</v>
      </c>
    </row>
    <row r="29" spans="1:13" x14ac:dyDescent="0.25">
      <c r="A29" s="267" t="s">
        <v>2909</v>
      </c>
      <c r="B29" s="254" t="s">
        <v>2724</v>
      </c>
      <c r="C29" s="363">
        <v>0</v>
      </c>
      <c r="D29" s="363">
        <v>0</v>
      </c>
      <c r="E29" s="363">
        <v>0</v>
      </c>
      <c r="F29" s="363">
        <v>0</v>
      </c>
      <c r="G29" s="363">
        <v>0</v>
      </c>
      <c r="H29" s="363">
        <v>0</v>
      </c>
      <c r="I29" s="363">
        <v>0</v>
      </c>
      <c r="J29" s="363">
        <v>0</v>
      </c>
      <c r="K29" s="363">
        <v>0</v>
      </c>
      <c r="L29" s="363">
        <v>0</v>
      </c>
      <c r="M29" s="308">
        <f t="shared" ref="M29:M39" si="4">SUM(C29:L29)</f>
        <v>0</v>
      </c>
    </row>
    <row r="30" spans="1:13" x14ac:dyDescent="0.25">
      <c r="A30" s="267" t="s">
        <v>2910</v>
      </c>
      <c r="B30" s="254" t="s">
        <v>2725</v>
      </c>
      <c r="C30" s="363">
        <v>143.55140542000012</v>
      </c>
      <c r="D30" s="363">
        <v>3.4800022799999994</v>
      </c>
      <c r="E30" s="363">
        <v>32.297671089999994</v>
      </c>
      <c r="F30" s="363">
        <v>997.91306676999977</v>
      </c>
      <c r="G30" s="363">
        <v>602.59195083000009</v>
      </c>
      <c r="H30" s="363">
        <v>73.484364609999972</v>
      </c>
      <c r="I30" s="363">
        <v>702.57870636000007</v>
      </c>
      <c r="J30" s="363">
        <v>193.06457291000009</v>
      </c>
      <c r="K30" s="363">
        <v>617.8773414599998</v>
      </c>
      <c r="L30" s="363">
        <v>7.2632869000000007</v>
      </c>
      <c r="M30" s="308">
        <f t="shared" si="4"/>
        <v>3374.1023686299995</v>
      </c>
    </row>
    <row r="31" spans="1:13" ht="30" x14ac:dyDescent="0.25">
      <c r="A31" s="267" t="s">
        <v>2913</v>
      </c>
      <c r="B31" s="380" t="s">
        <v>2726</v>
      </c>
      <c r="C31" s="363">
        <f>SUM(C32:C35)</f>
        <v>0</v>
      </c>
      <c r="D31" s="363">
        <f t="shared" ref="D31:L31" si="5">SUM(D32:D35)</f>
        <v>0</v>
      </c>
      <c r="E31" s="363">
        <f t="shared" si="5"/>
        <v>0</v>
      </c>
      <c r="F31" s="363">
        <f t="shared" si="5"/>
        <v>0</v>
      </c>
      <c r="G31" s="363">
        <f t="shared" si="5"/>
        <v>0</v>
      </c>
      <c r="H31" s="363">
        <f t="shared" si="5"/>
        <v>0</v>
      </c>
      <c r="I31" s="363">
        <f t="shared" si="5"/>
        <v>0</v>
      </c>
      <c r="J31" s="363">
        <f t="shared" si="5"/>
        <v>0</v>
      </c>
      <c r="K31" s="363">
        <f t="shared" si="5"/>
        <v>0</v>
      </c>
      <c r="L31" s="363">
        <f t="shared" si="5"/>
        <v>0</v>
      </c>
      <c r="M31" s="308">
        <f t="shared" si="4"/>
        <v>0</v>
      </c>
    </row>
    <row r="32" spans="1:13" x14ac:dyDescent="0.25">
      <c r="A32" s="267" t="s">
        <v>2914</v>
      </c>
      <c r="B32" s="390" t="s">
        <v>2727</v>
      </c>
      <c r="C32" s="363">
        <v>0</v>
      </c>
      <c r="D32" s="363">
        <v>0</v>
      </c>
      <c r="E32" s="363">
        <v>0</v>
      </c>
      <c r="F32" s="363">
        <v>0</v>
      </c>
      <c r="G32" s="363">
        <v>0</v>
      </c>
      <c r="H32" s="363">
        <v>0</v>
      </c>
      <c r="I32" s="363">
        <v>0</v>
      </c>
      <c r="J32" s="363">
        <v>0</v>
      </c>
      <c r="K32" s="363">
        <v>0</v>
      </c>
      <c r="L32" s="363">
        <v>0</v>
      </c>
      <c r="M32" s="308">
        <f t="shared" si="4"/>
        <v>0</v>
      </c>
    </row>
    <row r="33" spans="1:13" x14ac:dyDescent="0.25">
      <c r="A33" s="267" t="s">
        <v>2916</v>
      </c>
      <c r="B33" s="390" t="s">
        <v>2728</v>
      </c>
      <c r="C33" s="363">
        <v>0</v>
      </c>
      <c r="D33" s="363">
        <v>0</v>
      </c>
      <c r="E33" s="363">
        <v>0</v>
      </c>
      <c r="F33" s="363">
        <v>0</v>
      </c>
      <c r="G33" s="363">
        <v>0</v>
      </c>
      <c r="H33" s="363">
        <v>0</v>
      </c>
      <c r="I33" s="363">
        <v>0</v>
      </c>
      <c r="J33" s="363">
        <v>0</v>
      </c>
      <c r="K33" s="363">
        <v>0</v>
      </c>
      <c r="L33" s="363">
        <v>0</v>
      </c>
      <c r="M33" s="308">
        <f t="shared" si="4"/>
        <v>0</v>
      </c>
    </row>
    <row r="34" spans="1:13" x14ac:dyDescent="0.25">
      <c r="A34" s="267" t="s">
        <v>2915</v>
      </c>
      <c r="B34" s="391" t="s">
        <v>2729</v>
      </c>
      <c r="C34" s="363">
        <v>0</v>
      </c>
      <c r="D34" s="363">
        <v>0</v>
      </c>
      <c r="E34" s="363">
        <v>0</v>
      </c>
      <c r="F34" s="363">
        <v>0</v>
      </c>
      <c r="G34" s="363">
        <v>0</v>
      </c>
      <c r="H34" s="363">
        <v>0</v>
      </c>
      <c r="I34" s="363">
        <v>0</v>
      </c>
      <c r="J34" s="363">
        <v>0</v>
      </c>
      <c r="K34" s="363">
        <v>0</v>
      </c>
      <c r="L34" s="363">
        <v>0</v>
      </c>
      <c r="M34" s="308">
        <f t="shared" si="4"/>
        <v>0</v>
      </c>
    </row>
    <row r="35" spans="1:13" x14ac:dyDescent="0.25">
      <c r="A35" s="267" t="s">
        <v>2917</v>
      </c>
      <c r="B35" s="391" t="s">
        <v>2730</v>
      </c>
      <c r="C35" s="363">
        <v>0</v>
      </c>
      <c r="D35" s="363">
        <v>0</v>
      </c>
      <c r="E35" s="363">
        <v>0</v>
      </c>
      <c r="F35" s="363">
        <v>0</v>
      </c>
      <c r="G35" s="363">
        <v>0</v>
      </c>
      <c r="H35" s="363">
        <v>0</v>
      </c>
      <c r="I35" s="363">
        <v>0</v>
      </c>
      <c r="J35" s="363">
        <v>0</v>
      </c>
      <c r="K35" s="363">
        <v>0</v>
      </c>
      <c r="L35" s="363">
        <v>0</v>
      </c>
      <c r="M35" s="308">
        <f t="shared" si="4"/>
        <v>0</v>
      </c>
    </row>
    <row r="36" spans="1:13" x14ac:dyDescent="0.25">
      <c r="A36" s="267" t="s">
        <v>2911</v>
      </c>
      <c r="B36" s="254" t="s">
        <v>2731</v>
      </c>
      <c r="C36" s="363">
        <f>SUM(C37:C38)</f>
        <v>0</v>
      </c>
      <c r="D36" s="363">
        <f t="shared" ref="D36:L36" si="6">SUM(D37:D38)</f>
        <v>0</v>
      </c>
      <c r="E36" s="363">
        <f t="shared" si="6"/>
        <v>0</v>
      </c>
      <c r="F36" s="363">
        <f t="shared" si="6"/>
        <v>0</v>
      </c>
      <c r="G36" s="363">
        <f t="shared" si="6"/>
        <v>0</v>
      </c>
      <c r="H36" s="363">
        <f t="shared" si="6"/>
        <v>0</v>
      </c>
      <c r="I36" s="363">
        <f t="shared" si="6"/>
        <v>0</v>
      </c>
      <c r="J36" s="363">
        <f t="shared" si="6"/>
        <v>0</v>
      </c>
      <c r="K36" s="363">
        <f t="shared" si="6"/>
        <v>0</v>
      </c>
      <c r="L36" s="363">
        <f t="shared" si="6"/>
        <v>0</v>
      </c>
      <c r="M36" s="308">
        <f t="shared" si="4"/>
        <v>0</v>
      </c>
    </row>
    <row r="37" spans="1:13" x14ac:dyDescent="0.25">
      <c r="A37" s="267" t="s">
        <v>2953</v>
      </c>
      <c r="B37" s="254" t="s">
        <v>2732</v>
      </c>
      <c r="C37" s="363">
        <v>0</v>
      </c>
      <c r="D37" s="363">
        <v>0</v>
      </c>
      <c r="E37" s="363">
        <v>0</v>
      </c>
      <c r="F37" s="363">
        <v>0</v>
      </c>
      <c r="G37" s="363">
        <v>0</v>
      </c>
      <c r="H37" s="363">
        <v>0</v>
      </c>
      <c r="I37" s="363">
        <v>0</v>
      </c>
      <c r="J37" s="363">
        <v>0</v>
      </c>
      <c r="K37" s="363">
        <v>0</v>
      </c>
      <c r="L37" s="363">
        <v>0</v>
      </c>
      <c r="M37" s="308">
        <f t="shared" si="4"/>
        <v>0</v>
      </c>
    </row>
    <row r="38" spans="1:13" x14ac:dyDescent="0.25">
      <c r="A38" s="267" t="s">
        <v>2956</v>
      </c>
      <c r="B38" s="19" t="s">
        <v>2733</v>
      </c>
      <c r="C38" s="363">
        <v>0</v>
      </c>
      <c r="D38" s="363">
        <v>0</v>
      </c>
      <c r="E38" s="363">
        <v>0</v>
      </c>
      <c r="F38" s="363">
        <v>0</v>
      </c>
      <c r="G38" s="363">
        <v>0</v>
      </c>
      <c r="H38" s="363">
        <v>0</v>
      </c>
      <c r="I38" s="363">
        <v>0</v>
      </c>
      <c r="J38" s="363">
        <v>0</v>
      </c>
      <c r="K38" s="363">
        <v>0</v>
      </c>
      <c r="L38" s="363">
        <v>0</v>
      </c>
      <c r="M38" s="308">
        <f t="shared" si="4"/>
        <v>0</v>
      </c>
    </row>
    <row r="39" spans="1:13" x14ac:dyDescent="0.25">
      <c r="A39" s="267" t="s">
        <v>2912</v>
      </c>
      <c r="B39" s="19" t="s">
        <v>2736</v>
      </c>
      <c r="C39" s="363">
        <v>0</v>
      </c>
      <c r="D39" s="363">
        <v>0</v>
      </c>
      <c r="E39" s="363">
        <v>0</v>
      </c>
      <c r="F39" s="363">
        <v>0</v>
      </c>
      <c r="G39" s="363">
        <v>0</v>
      </c>
      <c r="H39" s="363">
        <v>0</v>
      </c>
      <c r="I39" s="363">
        <v>0</v>
      </c>
      <c r="J39" s="363">
        <v>0</v>
      </c>
      <c r="K39" s="363">
        <v>0</v>
      </c>
      <c r="L39" s="363">
        <v>0</v>
      </c>
      <c r="M39" s="308">
        <f t="shared" si="4"/>
        <v>0</v>
      </c>
    </row>
    <row r="40" spans="1:13" x14ac:dyDescent="0.25">
      <c r="B40" s="383" t="s">
        <v>139</v>
      </c>
      <c r="C40" s="351">
        <f>C30+C31+C36</f>
        <v>143.55140542000012</v>
      </c>
      <c r="D40" s="351">
        <f t="shared" ref="D40:M40" si="7">D30+D31+D36</f>
        <v>3.4800022799999994</v>
      </c>
      <c r="E40" s="351">
        <f t="shared" si="7"/>
        <v>32.297671089999994</v>
      </c>
      <c r="F40" s="351">
        <f t="shared" si="7"/>
        <v>997.91306676999977</v>
      </c>
      <c r="G40" s="351">
        <f t="shared" si="7"/>
        <v>602.59195083000009</v>
      </c>
      <c r="H40" s="351">
        <f t="shared" si="7"/>
        <v>73.484364609999972</v>
      </c>
      <c r="I40" s="351">
        <f t="shared" si="7"/>
        <v>702.57870636000007</v>
      </c>
      <c r="J40" s="351">
        <f t="shared" si="7"/>
        <v>193.06457291000009</v>
      </c>
      <c r="K40" s="351">
        <f t="shared" si="7"/>
        <v>617.8773414599998</v>
      </c>
      <c r="L40" s="351">
        <f t="shared" si="7"/>
        <v>7.2632869000000007</v>
      </c>
      <c r="M40" s="351">
        <f t="shared" si="7"/>
        <v>3374.1023686299995</v>
      </c>
    </row>
    <row r="45" spans="1:13" ht="15.75" x14ac:dyDescent="0.25">
      <c r="B45" s="336" t="s">
        <v>2737</v>
      </c>
    </row>
    <row r="46" spans="1:13" x14ac:dyDescent="0.25">
      <c r="B46" s="355" t="s">
        <v>2512</v>
      </c>
      <c r="C46" s="382"/>
      <c r="D46" s="382"/>
      <c r="E46" s="382"/>
      <c r="F46" s="382"/>
      <c r="G46" s="382"/>
      <c r="H46" s="382"/>
      <c r="I46" s="382"/>
      <c r="J46" s="382"/>
      <c r="K46" s="382"/>
      <c r="L46" s="382"/>
      <c r="M46" s="382"/>
    </row>
    <row r="47" spans="1:13" x14ac:dyDescent="0.25">
      <c r="B47" s="276"/>
      <c r="C47" s="276"/>
      <c r="D47" s="276"/>
      <c r="E47" s="276"/>
      <c r="F47" s="276"/>
      <c r="G47" s="276"/>
      <c r="H47" s="276"/>
      <c r="I47" s="276"/>
      <c r="J47" s="276"/>
      <c r="K47" s="276"/>
      <c r="L47" s="276"/>
      <c r="M47" s="276"/>
    </row>
    <row r="48" spans="1:13" ht="45" x14ac:dyDescent="0.25">
      <c r="B48" s="276"/>
      <c r="C48" s="340" t="s">
        <v>2677</v>
      </c>
      <c r="D48" s="340" t="s">
        <v>2678</v>
      </c>
      <c r="E48" s="340" t="s">
        <v>2679</v>
      </c>
      <c r="F48" s="340" t="s">
        <v>2680</v>
      </c>
      <c r="G48" s="340" t="s">
        <v>2681</v>
      </c>
      <c r="H48" s="340" t="s">
        <v>2686</v>
      </c>
      <c r="I48" s="340" t="s">
        <v>2682</v>
      </c>
      <c r="J48" s="340" t="s">
        <v>775</v>
      </c>
      <c r="K48" s="340" t="s">
        <v>2683</v>
      </c>
      <c r="L48" s="340" t="s">
        <v>137</v>
      </c>
      <c r="M48" s="341" t="s">
        <v>139</v>
      </c>
    </row>
    <row r="49" spans="2:14" x14ac:dyDescent="0.25">
      <c r="B49" s="254" t="s">
        <v>2724</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25">
      <c r="B50" s="254" t="s">
        <v>2725</v>
      </c>
      <c r="C50" s="308">
        <f t="shared" si="8"/>
        <v>143.55140542000012</v>
      </c>
      <c r="D50" s="308">
        <f t="shared" si="8"/>
        <v>3.4800022799999994</v>
      </c>
      <c r="E50" s="308">
        <f t="shared" si="8"/>
        <v>32.297671089999994</v>
      </c>
      <c r="F50" s="308">
        <f t="shared" si="8"/>
        <v>997.91306676999977</v>
      </c>
      <c r="G50" s="308">
        <f t="shared" si="8"/>
        <v>602.59195083000009</v>
      </c>
      <c r="H50" s="308">
        <f t="shared" si="8"/>
        <v>73.484364609999972</v>
      </c>
      <c r="I50" s="308">
        <f t="shared" si="8"/>
        <v>702.57870636000007</v>
      </c>
      <c r="J50" s="308">
        <f t="shared" si="8"/>
        <v>193.06457291000009</v>
      </c>
      <c r="K50" s="308">
        <f t="shared" si="8"/>
        <v>617.8773414599998</v>
      </c>
      <c r="L50" s="308">
        <f t="shared" si="8"/>
        <v>7.2632869000000007</v>
      </c>
      <c r="M50" s="308">
        <f t="shared" si="8"/>
        <v>3374.1023686299995</v>
      </c>
    </row>
    <row r="51" spans="2:14" ht="30" x14ac:dyDescent="0.25">
      <c r="B51" s="380" t="s">
        <v>2726</v>
      </c>
      <c r="C51" s="308">
        <f t="shared" si="8"/>
        <v>0</v>
      </c>
      <c r="D51" s="308">
        <f t="shared" si="8"/>
        <v>0</v>
      </c>
      <c r="E51" s="308">
        <f t="shared" si="8"/>
        <v>0</v>
      </c>
      <c r="F51" s="308">
        <f t="shared" si="8"/>
        <v>0</v>
      </c>
      <c r="G51" s="308">
        <f t="shared" si="8"/>
        <v>0</v>
      </c>
      <c r="H51" s="308">
        <f t="shared" si="8"/>
        <v>0</v>
      </c>
      <c r="I51" s="308">
        <f t="shared" si="8"/>
        <v>0</v>
      </c>
      <c r="J51" s="308">
        <f t="shared" si="8"/>
        <v>0</v>
      </c>
      <c r="K51" s="308">
        <f t="shared" si="8"/>
        <v>0</v>
      </c>
      <c r="L51" s="308">
        <f t="shared" si="8"/>
        <v>0</v>
      </c>
      <c r="M51" s="308">
        <f t="shared" si="8"/>
        <v>0</v>
      </c>
    </row>
    <row r="52" spans="2:14" x14ac:dyDescent="0.25">
      <c r="B52" s="390" t="s">
        <v>2727</v>
      </c>
      <c r="C52" s="308">
        <f t="shared" si="8"/>
        <v>0</v>
      </c>
      <c r="D52" s="308">
        <f t="shared" si="8"/>
        <v>0</v>
      </c>
      <c r="E52" s="308">
        <f t="shared" si="8"/>
        <v>0</v>
      </c>
      <c r="F52" s="308">
        <f t="shared" si="8"/>
        <v>0</v>
      </c>
      <c r="G52" s="308">
        <f t="shared" si="8"/>
        <v>0</v>
      </c>
      <c r="H52" s="308">
        <f t="shared" si="8"/>
        <v>0</v>
      </c>
      <c r="I52" s="308">
        <f t="shared" si="8"/>
        <v>0</v>
      </c>
      <c r="J52" s="308">
        <f t="shared" si="8"/>
        <v>0</v>
      </c>
      <c r="K52" s="308">
        <f t="shared" si="8"/>
        <v>0</v>
      </c>
      <c r="L52" s="308">
        <f t="shared" si="8"/>
        <v>0</v>
      </c>
      <c r="M52" s="308">
        <f t="shared" si="8"/>
        <v>0</v>
      </c>
    </row>
    <row r="53" spans="2:14" x14ac:dyDescent="0.25">
      <c r="B53" s="390" t="s">
        <v>2728</v>
      </c>
      <c r="C53" s="308">
        <f t="shared" si="8"/>
        <v>0</v>
      </c>
      <c r="D53" s="308">
        <f t="shared" si="8"/>
        <v>0</v>
      </c>
      <c r="E53" s="308">
        <f t="shared" si="8"/>
        <v>0</v>
      </c>
      <c r="F53" s="308">
        <f t="shared" si="8"/>
        <v>0</v>
      </c>
      <c r="G53" s="308">
        <f t="shared" si="8"/>
        <v>0</v>
      </c>
      <c r="H53" s="308">
        <f t="shared" si="8"/>
        <v>0</v>
      </c>
      <c r="I53" s="308">
        <f t="shared" si="8"/>
        <v>0</v>
      </c>
      <c r="J53" s="308">
        <f t="shared" si="8"/>
        <v>0</v>
      </c>
      <c r="K53" s="308">
        <f t="shared" si="8"/>
        <v>0</v>
      </c>
      <c r="L53" s="308">
        <f t="shared" si="8"/>
        <v>0</v>
      </c>
      <c r="M53" s="308">
        <f t="shared" si="8"/>
        <v>0</v>
      </c>
    </row>
    <row r="54" spans="2:14" x14ac:dyDescent="0.25">
      <c r="B54" s="391" t="s">
        <v>2729</v>
      </c>
      <c r="C54" s="308">
        <f t="shared" si="8"/>
        <v>0</v>
      </c>
      <c r="D54" s="308">
        <f t="shared" si="8"/>
        <v>0</v>
      </c>
      <c r="E54" s="308">
        <f t="shared" si="8"/>
        <v>0</v>
      </c>
      <c r="F54" s="308">
        <f t="shared" si="8"/>
        <v>0</v>
      </c>
      <c r="G54" s="308">
        <f t="shared" si="8"/>
        <v>0</v>
      </c>
      <c r="H54" s="308">
        <f t="shared" si="8"/>
        <v>0</v>
      </c>
      <c r="I54" s="308">
        <f t="shared" si="8"/>
        <v>0</v>
      </c>
      <c r="J54" s="308">
        <f t="shared" si="8"/>
        <v>0</v>
      </c>
      <c r="K54" s="308">
        <f t="shared" si="8"/>
        <v>0</v>
      </c>
      <c r="L54" s="308">
        <f t="shared" si="8"/>
        <v>0</v>
      </c>
      <c r="M54" s="308">
        <f t="shared" si="8"/>
        <v>0</v>
      </c>
    </row>
    <row r="55" spans="2:14" x14ac:dyDescent="0.25">
      <c r="B55" s="391" t="s">
        <v>2730</v>
      </c>
      <c r="C55" s="308">
        <f t="shared" si="8"/>
        <v>0</v>
      </c>
      <c r="D55" s="308">
        <f t="shared" si="8"/>
        <v>0</v>
      </c>
      <c r="E55" s="308">
        <f t="shared" si="8"/>
        <v>0</v>
      </c>
      <c r="F55" s="308">
        <f t="shared" si="8"/>
        <v>0</v>
      </c>
      <c r="G55" s="308">
        <f t="shared" si="8"/>
        <v>0</v>
      </c>
      <c r="H55" s="308">
        <f t="shared" si="8"/>
        <v>0</v>
      </c>
      <c r="I55" s="308">
        <f t="shared" si="8"/>
        <v>0</v>
      </c>
      <c r="J55" s="308">
        <f t="shared" si="8"/>
        <v>0</v>
      </c>
      <c r="K55" s="308">
        <f t="shared" si="8"/>
        <v>0</v>
      </c>
      <c r="L55" s="308">
        <f t="shared" si="8"/>
        <v>0</v>
      </c>
      <c r="M55" s="308">
        <f t="shared" si="8"/>
        <v>0</v>
      </c>
    </row>
    <row r="56" spans="2:14" x14ac:dyDescent="0.25">
      <c r="B56" s="254" t="s">
        <v>2731</v>
      </c>
      <c r="C56" s="308">
        <f t="shared" si="8"/>
        <v>0</v>
      </c>
      <c r="D56" s="308">
        <f t="shared" si="8"/>
        <v>0</v>
      </c>
      <c r="E56" s="308">
        <f t="shared" si="8"/>
        <v>0</v>
      </c>
      <c r="F56" s="308">
        <f t="shared" si="8"/>
        <v>0</v>
      </c>
      <c r="G56" s="308">
        <f t="shared" si="8"/>
        <v>0</v>
      </c>
      <c r="H56" s="308">
        <f t="shared" si="8"/>
        <v>0</v>
      </c>
      <c r="I56" s="308">
        <f t="shared" si="8"/>
        <v>0</v>
      </c>
      <c r="J56" s="308">
        <f t="shared" si="8"/>
        <v>0</v>
      </c>
      <c r="K56" s="308">
        <f t="shared" si="8"/>
        <v>0</v>
      </c>
      <c r="L56" s="308">
        <f t="shared" si="8"/>
        <v>0</v>
      </c>
      <c r="M56" s="308">
        <f t="shared" si="8"/>
        <v>0</v>
      </c>
    </row>
    <row r="57" spans="2:14" x14ac:dyDescent="0.25">
      <c r="B57" s="19" t="s">
        <v>2738</v>
      </c>
      <c r="C57" s="308">
        <f t="shared" si="8"/>
        <v>0</v>
      </c>
      <c r="D57" s="308">
        <f t="shared" si="8"/>
        <v>0</v>
      </c>
      <c r="E57" s="308">
        <f t="shared" si="8"/>
        <v>0</v>
      </c>
      <c r="F57" s="308">
        <f t="shared" si="8"/>
        <v>0</v>
      </c>
      <c r="G57" s="308">
        <f t="shared" si="8"/>
        <v>0</v>
      </c>
      <c r="H57" s="308">
        <f t="shared" si="8"/>
        <v>0</v>
      </c>
      <c r="I57" s="308">
        <f t="shared" si="8"/>
        <v>0</v>
      </c>
      <c r="J57" s="308">
        <f t="shared" si="8"/>
        <v>0</v>
      </c>
      <c r="K57" s="308">
        <f t="shared" si="8"/>
        <v>0</v>
      </c>
      <c r="L57" s="308">
        <f t="shared" si="8"/>
        <v>0</v>
      </c>
      <c r="M57" s="308">
        <f t="shared" si="8"/>
        <v>0</v>
      </c>
    </row>
    <row r="58" spans="2:14" x14ac:dyDescent="0.25">
      <c r="B58" s="19" t="s">
        <v>2733</v>
      </c>
      <c r="C58" s="308">
        <f t="shared" si="8"/>
        <v>0</v>
      </c>
      <c r="D58" s="308">
        <f t="shared" si="8"/>
        <v>0</v>
      </c>
      <c r="E58" s="308">
        <f t="shared" si="8"/>
        <v>0</v>
      </c>
      <c r="F58" s="308">
        <f t="shared" si="8"/>
        <v>0</v>
      </c>
      <c r="G58" s="308">
        <f t="shared" si="8"/>
        <v>0</v>
      </c>
      <c r="H58" s="308">
        <f t="shared" si="8"/>
        <v>0</v>
      </c>
      <c r="I58" s="308">
        <f t="shared" si="8"/>
        <v>0</v>
      </c>
      <c r="J58" s="308">
        <f t="shared" si="8"/>
        <v>0</v>
      </c>
      <c r="K58" s="308">
        <f t="shared" si="8"/>
        <v>0</v>
      </c>
      <c r="L58" s="308">
        <f t="shared" si="8"/>
        <v>0</v>
      </c>
      <c r="M58" s="308">
        <f t="shared" si="8"/>
        <v>0</v>
      </c>
    </row>
    <row r="59" spans="2:14" x14ac:dyDescent="0.25">
      <c r="B59" s="19" t="s">
        <v>2736</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25">
      <c r="B60" s="383" t="s">
        <v>139</v>
      </c>
      <c r="C60" s="351">
        <f t="shared" ref="C60:M60" si="9">C50+C51+C56</f>
        <v>143.55140542000012</v>
      </c>
      <c r="D60" s="351">
        <f t="shared" si="9"/>
        <v>3.4800022799999994</v>
      </c>
      <c r="E60" s="351">
        <f t="shared" si="9"/>
        <v>32.297671089999994</v>
      </c>
      <c r="F60" s="351">
        <f t="shared" si="9"/>
        <v>997.91306676999977</v>
      </c>
      <c r="G60" s="351">
        <f t="shared" si="9"/>
        <v>602.59195083000009</v>
      </c>
      <c r="H60" s="351">
        <f t="shared" si="9"/>
        <v>73.484364609999972</v>
      </c>
      <c r="I60" s="351">
        <f t="shared" si="9"/>
        <v>702.57870636000007</v>
      </c>
      <c r="J60" s="351">
        <f t="shared" si="9"/>
        <v>193.06457291000009</v>
      </c>
      <c r="K60" s="351">
        <f t="shared" si="9"/>
        <v>617.8773414599998</v>
      </c>
      <c r="L60" s="351">
        <f t="shared" si="9"/>
        <v>7.2632869000000007</v>
      </c>
      <c r="M60" s="351">
        <f t="shared" si="9"/>
        <v>3374.1023686299995</v>
      </c>
    </row>
    <row r="64" spans="2:14" x14ac:dyDescent="0.25">
      <c r="N64" s="400" t="s">
        <v>2579</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zoomScale="60" zoomScaleNormal="60" zoomScaleSheetLayoutView="100" workbookViewId="0">
      <selection activeCell="L50" sqref="L50"/>
    </sheetView>
  </sheetViews>
  <sheetFormatPr defaultColWidth="9.28515625" defaultRowHeight="15" x14ac:dyDescent="0.25"/>
  <cols>
    <col min="1" max="1" width="2.7109375" style="26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36" t="s">
        <v>2739</v>
      </c>
    </row>
    <row r="6" spans="1:13" x14ac:dyDescent="0.25">
      <c r="B6" s="355" t="s">
        <v>2514</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2918</v>
      </c>
      <c r="B9" s="19" t="s">
        <v>2740</v>
      </c>
      <c r="C9" s="363">
        <v>0</v>
      </c>
      <c r="D9" s="363">
        <v>0</v>
      </c>
      <c r="E9" s="363">
        <v>0</v>
      </c>
      <c r="F9" s="363">
        <v>0</v>
      </c>
      <c r="G9" s="363">
        <v>0</v>
      </c>
      <c r="H9" s="363">
        <v>0</v>
      </c>
      <c r="I9" s="363">
        <v>0</v>
      </c>
      <c r="J9" s="363">
        <v>0</v>
      </c>
      <c r="K9" s="363">
        <v>0</v>
      </c>
      <c r="L9" s="363">
        <v>0</v>
      </c>
      <c r="M9" s="363">
        <f>SUM(C9:L9)</f>
        <v>0</v>
      </c>
    </row>
    <row r="10" spans="1:13" x14ac:dyDescent="0.25">
      <c r="A10" s="267" t="s">
        <v>2919</v>
      </c>
      <c r="B10" s="19" t="s">
        <v>2741</v>
      </c>
      <c r="C10" s="363">
        <v>0</v>
      </c>
      <c r="D10" s="363">
        <v>0</v>
      </c>
      <c r="E10" s="363">
        <v>0</v>
      </c>
      <c r="F10" s="363">
        <v>21.303512089999998</v>
      </c>
      <c r="G10" s="363">
        <v>0</v>
      </c>
      <c r="H10" s="363">
        <v>0</v>
      </c>
      <c r="I10" s="363">
        <v>3.9981207400000001</v>
      </c>
      <c r="J10" s="363">
        <v>0</v>
      </c>
      <c r="K10" s="363">
        <v>2.3466092999999999</v>
      </c>
      <c r="L10" s="363">
        <v>0</v>
      </c>
      <c r="M10" s="363">
        <f>SUM(C10:L10)</f>
        <v>27.64824213</v>
      </c>
    </row>
    <row r="11" spans="1:13" x14ac:dyDescent="0.25">
      <c r="A11" s="267" t="s">
        <v>2920</v>
      </c>
      <c r="B11" s="19" t="s">
        <v>634</v>
      </c>
      <c r="C11" s="363">
        <v>5.9219326600000004</v>
      </c>
      <c r="D11" s="363">
        <v>0</v>
      </c>
      <c r="E11" s="363">
        <v>0</v>
      </c>
      <c r="F11" s="363">
        <v>8.8451388599999987</v>
      </c>
      <c r="G11" s="363">
        <v>13.40438464</v>
      </c>
      <c r="H11" s="363">
        <v>0</v>
      </c>
      <c r="I11" s="363">
        <v>47.960232259999998</v>
      </c>
      <c r="J11" s="363">
        <v>0.98899141000000002</v>
      </c>
      <c r="K11" s="363">
        <v>0</v>
      </c>
      <c r="L11" s="363">
        <v>0</v>
      </c>
      <c r="M11" s="363">
        <f>SUM(C11:L11)</f>
        <v>77.120679829999986</v>
      </c>
    </row>
    <row r="12" spans="1:13" x14ac:dyDescent="0.25">
      <c r="A12" s="267" t="s">
        <v>2921</v>
      </c>
      <c r="B12" s="19" t="s">
        <v>636</v>
      </c>
      <c r="C12" s="363">
        <v>3.41579751</v>
      </c>
      <c r="D12" s="363">
        <v>0</v>
      </c>
      <c r="E12" s="363">
        <v>5.0694232599999998</v>
      </c>
      <c r="F12" s="363">
        <v>98.133604250000019</v>
      </c>
      <c r="G12" s="363">
        <v>63.794470310000001</v>
      </c>
      <c r="H12" s="363">
        <v>5.9272314000000001</v>
      </c>
      <c r="I12" s="363">
        <v>335.88921715999993</v>
      </c>
      <c r="J12" s="363">
        <v>11.296238259999999</v>
      </c>
      <c r="K12" s="363">
        <v>19.02270953</v>
      </c>
      <c r="L12" s="363">
        <v>0</v>
      </c>
      <c r="M12" s="363">
        <f>SUM(C12:L12)</f>
        <v>542.54869168000005</v>
      </c>
    </row>
    <row r="13" spans="1:13" x14ac:dyDescent="0.25">
      <c r="A13" s="267" t="s">
        <v>2922</v>
      </c>
      <c r="B13" s="19" t="s">
        <v>638</v>
      </c>
      <c r="C13" s="363">
        <v>134.21367525000008</v>
      </c>
      <c r="D13" s="363">
        <v>3.4800022799999994</v>
      </c>
      <c r="E13" s="363">
        <v>27.228247829999997</v>
      </c>
      <c r="F13" s="363">
        <v>869.63081156999999</v>
      </c>
      <c r="G13" s="363">
        <v>525.3930958800006</v>
      </c>
      <c r="H13" s="363">
        <v>67.557133209999975</v>
      </c>
      <c r="I13" s="363">
        <v>314.73113620000004</v>
      </c>
      <c r="J13" s="363">
        <v>180.77934324000009</v>
      </c>
      <c r="K13" s="363">
        <v>596.5080226299998</v>
      </c>
      <c r="L13" s="363">
        <v>7.2632869000000007</v>
      </c>
      <c r="M13" s="363">
        <f>SUM(C13:L13)</f>
        <v>2726.7847549900002</v>
      </c>
    </row>
    <row r="14" spans="1:13" x14ac:dyDescent="0.25">
      <c r="B14" s="383" t="s">
        <v>139</v>
      </c>
      <c r="C14" s="351">
        <f t="shared" ref="C14:M14" si="0">SUM(C9:C13)</f>
        <v>143.55140542000009</v>
      </c>
      <c r="D14" s="351">
        <f t="shared" si="0"/>
        <v>3.4800022799999994</v>
      </c>
      <c r="E14" s="351">
        <f t="shared" si="0"/>
        <v>32.297671089999994</v>
      </c>
      <c r="F14" s="351">
        <f t="shared" si="0"/>
        <v>997.91306677</v>
      </c>
      <c r="G14" s="351">
        <f t="shared" si="0"/>
        <v>602.59195083000054</v>
      </c>
      <c r="H14" s="351">
        <f t="shared" si="0"/>
        <v>73.484364609999972</v>
      </c>
      <c r="I14" s="351">
        <f t="shared" si="0"/>
        <v>702.57870635999996</v>
      </c>
      <c r="J14" s="351">
        <f t="shared" si="0"/>
        <v>193.06457291000009</v>
      </c>
      <c r="K14" s="351">
        <f t="shared" si="0"/>
        <v>617.8773414599998</v>
      </c>
      <c r="L14" s="351">
        <f t="shared" si="0"/>
        <v>7.2632869000000007</v>
      </c>
      <c r="M14" s="351">
        <f t="shared" si="0"/>
        <v>3374.1023686300005</v>
      </c>
    </row>
    <row r="15" spans="1:13" x14ac:dyDescent="0.25">
      <c r="C15" s="308"/>
      <c r="D15" s="308"/>
      <c r="E15" s="308"/>
      <c r="F15" s="308"/>
      <c r="G15" s="308"/>
      <c r="H15" s="308"/>
      <c r="I15" s="308"/>
      <c r="J15" s="308"/>
      <c r="K15" s="308"/>
      <c r="L15" s="308"/>
      <c r="M15" s="308"/>
    </row>
    <row r="16" spans="1:13" x14ac:dyDescent="0.25">
      <c r="C16" s="308"/>
      <c r="D16" s="308"/>
      <c r="E16" s="308"/>
      <c r="F16" s="308"/>
      <c r="G16" s="308"/>
      <c r="H16" s="308"/>
      <c r="I16" s="308"/>
      <c r="J16" s="308"/>
      <c r="K16" s="308"/>
      <c r="L16" s="308"/>
      <c r="M16" s="308"/>
    </row>
    <row r="19" spans="1:13" ht="15.75" x14ac:dyDescent="0.25">
      <c r="B19" s="336" t="s">
        <v>2742</v>
      </c>
    </row>
    <row r="20" spans="1:13" x14ac:dyDescent="0.25">
      <c r="B20" s="355" t="s">
        <v>2516</v>
      </c>
      <c r="C20" s="382"/>
      <c r="D20" s="382"/>
      <c r="E20" s="382"/>
      <c r="F20" s="382"/>
      <c r="G20" s="382"/>
      <c r="H20" s="382"/>
      <c r="I20" s="382"/>
      <c r="J20" s="382"/>
      <c r="K20" s="382"/>
      <c r="L20" s="382"/>
      <c r="M20" s="382"/>
    </row>
    <row r="21" spans="1:13" x14ac:dyDescent="0.25">
      <c r="B21" s="276"/>
      <c r="C21" s="276"/>
      <c r="D21" s="276"/>
      <c r="E21" s="276"/>
      <c r="F21" s="276"/>
      <c r="G21" s="276"/>
      <c r="H21" s="276"/>
      <c r="I21" s="276"/>
      <c r="J21" s="276"/>
      <c r="K21" s="276"/>
      <c r="L21" s="276"/>
      <c r="M21" s="276"/>
    </row>
    <row r="22" spans="1:13" ht="45" x14ac:dyDescent="0.25">
      <c r="B22" s="276"/>
      <c r="C22" s="340" t="s">
        <v>2677</v>
      </c>
      <c r="D22" s="340" t="s">
        <v>2678</v>
      </c>
      <c r="E22" s="340" t="s">
        <v>2679</v>
      </c>
      <c r="F22" s="340" t="s">
        <v>2680</v>
      </c>
      <c r="G22" s="340" t="s">
        <v>2681</v>
      </c>
      <c r="H22" s="340" t="s">
        <v>2686</v>
      </c>
      <c r="I22" s="340" t="s">
        <v>2682</v>
      </c>
      <c r="J22" s="340" t="s">
        <v>775</v>
      </c>
      <c r="K22" s="340" t="s">
        <v>2683</v>
      </c>
      <c r="L22" s="340" t="s">
        <v>137</v>
      </c>
      <c r="M22" s="341" t="s">
        <v>139</v>
      </c>
    </row>
    <row r="23" spans="1:13" x14ac:dyDescent="0.25">
      <c r="A23" s="267" t="s">
        <v>2923</v>
      </c>
      <c r="B23" s="19" t="s">
        <v>2743</v>
      </c>
      <c r="C23" s="363">
        <v>2.2509209999999998E-2</v>
      </c>
      <c r="D23" s="363">
        <v>0</v>
      </c>
      <c r="E23" s="363">
        <v>0</v>
      </c>
      <c r="F23" s="363">
        <v>0</v>
      </c>
      <c r="G23" s="363">
        <v>0</v>
      </c>
      <c r="H23" s="363">
        <v>0.46036734000000001</v>
      </c>
      <c r="I23" s="363">
        <v>5.7805699999999996E-3</v>
      </c>
      <c r="J23" s="363">
        <v>0</v>
      </c>
      <c r="K23" s="363">
        <v>0</v>
      </c>
      <c r="L23" s="363">
        <v>0</v>
      </c>
      <c r="M23" s="363">
        <f t="shared" ref="M23:M28" si="1">SUM(C23:L23)</f>
        <v>0.48865712</v>
      </c>
    </row>
    <row r="24" spans="1:13" x14ac:dyDescent="0.25">
      <c r="A24" s="267" t="s">
        <v>2924</v>
      </c>
      <c r="B24" s="19" t="s">
        <v>2744</v>
      </c>
      <c r="C24" s="363">
        <v>0.34605206999999999</v>
      </c>
      <c r="D24" s="363">
        <v>0</v>
      </c>
      <c r="E24" s="363">
        <v>0</v>
      </c>
      <c r="F24" s="363">
        <v>0.17776138</v>
      </c>
      <c r="G24" s="363">
        <v>0</v>
      </c>
      <c r="H24" s="363">
        <v>0</v>
      </c>
      <c r="I24" s="363">
        <v>0.31196765000000004</v>
      </c>
      <c r="J24" s="363">
        <v>0.14950927999999999</v>
      </c>
      <c r="K24" s="363">
        <v>0</v>
      </c>
      <c r="L24" s="363">
        <v>0</v>
      </c>
      <c r="M24" s="363">
        <f t="shared" si="1"/>
        <v>0.98529038000000002</v>
      </c>
    </row>
    <row r="25" spans="1:13" x14ac:dyDescent="0.25">
      <c r="A25" s="267" t="s">
        <v>2926</v>
      </c>
      <c r="B25" s="19" t="s">
        <v>2745</v>
      </c>
      <c r="C25" s="363">
        <v>0.19644207000000002</v>
      </c>
      <c r="D25" s="363">
        <v>0</v>
      </c>
      <c r="E25" s="363">
        <v>1.2770597399999999</v>
      </c>
      <c r="F25" s="363">
        <v>2.0180451599999998</v>
      </c>
      <c r="G25" s="363">
        <v>0</v>
      </c>
      <c r="H25" s="363">
        <v>0</v>
      </c>
      <c r="I25" s="363">
        <v>2.0379335099999998</v>
      </c>
      <c r="J25" s="363">
        <v>0.16506917000000002</v>
      </c>
      <c r="K25" s="363">
        <v>0.29533441000000005</v>
      </c>
      <c r="L25" s="363">
        <v>0</v>
      </c>
      <c r="M25" s="363">
        <f t="shared" si="1"/>
        <v>5.9898840599999996</v>
      </c>
    </row>
    <row r="26" spans="1:13" x14ac:dyDescent="0.25">
      <c r="A26" s="267" t="s">
        <v>2925</v>
      </c>
      <c r="B26" s="19" t="s">
        <v>2746</v>
      </c>
      <c r="C26" s="363">
        <v>6.094227570000001</v>
      </c>
      <c r="D26" s="363">
        <v>0.34300217999999999</v>
      </c>
      <c r="E26" s="363">
        <v>0.14739062999999999</v>
      </c>
      <c r="F26" s="363">
        <v>5.32635331</v>
      </c>
      <c r="G26" s="363">
        <v>4.9591089000000004</v>
      </c>
      <c r="H26" s="363">
        <v>0.35864089999999998</v>
      </c>
      <c r="I26" s="363">
        <v>7.3083476400000009</v>
      </c>
      <c r="J26" s="363">
        <v>3.5894885899999998</v>
      </c>
      <c r="K26" s="363">
        <v>2.2184004499999999</v>
      </c>
      <c r="L26" s="363">
        <v>0</v>
      </c>
      <c r="M26" s="363">
        <f t="shared" si="1"/>
        <v>30.344960170000004</v>
      </c>
    </row>
    <row r="27" spans="1:13" x14ac:dyDescent="0.25">
      <c r="A27" s="267" t="s">
        <v>2927</v>
      </c>
      <c r="B27" s="19" t="s">
        <v>2747</v>
      </c>
      <c r="C27" s="363">
        <v>67.10900128000003</v>
      </c>
      <c r="D27" s="363">
        <v>3.1370000999999998</v>
      </c>
      <c r="E27" s="363">
        <v>1.9805972000000001</v>
      </c>
      <c r="F27" s="363">
        <v>81.750408610000008</v>
      </c>
      <c r="G27" s="363">
        <v>52.047418489999991</v>
      </c>
      <c r="H27" s="363">
        <v>72.665356369999984</v>
      </c>
      <c r="I27" s="363">
        <v>280.63557638999981</v>
      </c>
      <c r="J27" s="363">
        <v>69.497406960000006</v>
      </c>
      <c r="K27" s="363">
        <v>51.042547800000001</v>
      </c>
      <c r="L27" s="363">
        <v>7.2632869000000007</v>
      </c>
      <c r="M27" s="363">
        <f t="shared" si="1"/>
        <v>687.12860009999986</v>
      </c>
    </row>
    <row r="28" spans="1:13" x14ac:dyDescent="0.25">
      <c r="A28" s="267" t="s">
        <v>2928</v>
      </c>
      <c r="B28" s="19" t="s">
        <v>2748</v>
      </c>
      <c r="C28" s="363">
        <v>69.783173220000009</v>
      </c>
      <c r="D28" s="363">
        <v>0</v>
      </c>
      <c r="E28" s="363">
        <v>28.892623520000001</v>
      </c>
      <c r="F28" s="363">
        <v>908.64049831</v>
      </c>
      <c r="G28" s="363">
        <v>545.58542343999966</v>
      </c>
      <c r="H28" s="363">
        <v>0</v>
      </c>
      <c r="I28" s="363">
        <v>412.27910059999988</v>
      </c>
      <c r="J28" s="363">
        <v>119.66309890999995</v>
      </c>
      <c r="K28" s="363">
        <v>564.32105880000006</v>
      </c>
      <c r="L28" s="363">
        <v>0</v>
      </c>
      <c r="M28" s="363">
        <f t="shared" si="1"/>
        <v>2649.1649767999997</v>
      </c>
    </row>
    <row r="29" spans="1:13" x14ac:dyDescent="0.25">
      <c r="B29" s="383" t="s">
        <v>139</v>
      </c>
      <c r="C29" s="351">
        <f t="shared" ref="C29:M29" si="2">SUM(C23:C28)</f>
        <v>143.55140542000004</v>
      </c>
      <c r="D29" s="351">
        <f>SUM(D23:D28)</f>
        <v>3.4800022799999999</v>
      </c>
      <c r="E29" s="351">
        <f t="shared" si="2"/>
        <v>32.297671090000001</v>
      </c>
      <c r="F29" s="351">
        <f t="shared" si="2"/>
        <v>997.91306677</v>
      </c>
      <c r="G29" s="351">
        <f t="shared" si="2"/>
        <v>602.59195082999963</v>
      </c>
      <c r="H29" s="351">
        <f t="shared" si="2"/>
        <v>73.484364609999986</v>
      </c>
      <c r="I29" s="351">
        <f t="shared" si="2"/>
        <v>702.57870635999961</v>
      </c>
      <c r="J29" s="351">
        <f t="shared" si="2"/>
        <v>193.06457290999995</v>
      </c>
      <c r="K29" s="351">
        <f t="shared" si="2"/>
        <v>617.87734146000003</v>
      </c>
      <c r="L29" s="351">
        <f t="shared" si="2"/>
        <v>7.2632869000000007</v>
      </c>
      <c r="M29" s="351">
        <f t="shared" si="2"/>
        <v>3374.1023686299995</v>
      </c>
    </row>
    <row r="34" spans="2:13" ht="15.75" x14ac:dyDescent="0.25">
      <c r="B34" s="336" t="s">
        <v>2749</v>
      </c>
    </row>
    <row r="35" spans="2:13" x14ac:dyDescent="0.25">
      <c r="B35" s="369" t="s">
        <v>2750</v>
      </c>
      <c r="C35" s="382"/>
      <c r="D35" s="382"/>
      <c r="E35" s="382"/>
      <c r="F35" s="382"/>
      <c r="G35" s="382"/>
      <c r="H35" s="382"/>
      <c r="I35" s="382"/>
      <c r="J35" s="382"/>
      <c r="K35" s="382"/>
      <c r="L35" s="382"/>
      <c r="M35" s="382"/>
    </row>
    <row r="36" spans="2:13" x14ac:dyDescent="0.25">
      <c r="B36" s="276"/>
      <c r="C36" s="276"/>
      <c r="D36" s="276"/>
      <c r="E36" s="276"/>
      <c r="F36" s="276"/>
      <c r="G36" s="276"/>
      <c r="H36" s="276"/>
      <c r="I36" s="276"/>
      <c r="J36" s="276"/>
      <c r="K36" s="276"/>
      <c r="L36" s="276"/>
      <c r="M36" s="276"/>
    </row>
    <row r="37" spans="2:13" ht="45" x14ac:dyDescent="0.25">
      <c r="B37" s="276"/>
      <c r="C37" s="340" t="s">
        <v>2677</v>
      </c>
      <c r="D37" s="340" t="s">
        <v>2678</v>
      </c>
      <c r="E37" s="340" t="s">
        <v>2679</v>
      </c>
      <c r="F37" s="340" t="s">
        <v>2680</v>
      </c>
      <c r="G37" s="340" t="s">
        <v>2681</v>
      </c>
      <c r="H37" s="340" t="s">
        <v>2686</v>
      </c>
      <c r="I37" s="340" t="s">
        <v>2682</v>
      </c>
      <c r="J37" s="340" t="s">
        <v>775</v>
      </c>
      <c r="K37" s="340" t="s">
        <v>2683</v>
      </c>
      <c r="L37" s="340" t="s">
        <v>137</v>
      </c>
      <c r="M37" s="341" t="s">
        <v>139</v>
      </c>
    </row>
    <row r="38" spans="2:13" x14ac:dyDescent="0.25">
      <c r="B38" s="367" t="s">
        <v>2751</v>
      </c>
      <c r="C38" s="392">
        <v>1.0808418301448911E-2</v>
      </c>
      <c r="D38" s="392">
        <v>0</v>
      </c>
      <c r="E38" s="392">
        <v>0</v>
      </c>
      <c r="F38" s="392">
        <v>0</v>
      </c>
      <c r="G38" s="392">
        <v>0</v>
      </c>
      <c r="H38" s="392">
        <v>0</v>
      </c>
      <c r="I38" s="392">
        <v>2.4370336982516486E-4</v>
      </c>
      <c r="J38" s="392">
        <v>2.077105273652579E-2</v>
      </c>
      <c r="K38" s="392">
        <v>0</v>
      </c>
      <c r="L38" s="392">
        <v>0</v>
      </c>
      <c r="M38" s="393">
        <v>2.4026203088777444E-3</v>
      </c>
    </row>
    <row r="39" spans="2:13" x14ac:dyDescent="0.25">
      <c r="B39" s="335"/>
    </row>
    <row r="40" spans="2:13" x14ac:dyDescent="0.25">
      <c r="J40" s="394"/>
    </row>
    <row r="44" spans="2:13" ht="15.75" x14ac:dyDescent="0.25">
      <c r="B44" s="336" t="s">
        <v>2752</v>
      </c>
    </row>
    <row r="45" spans="2:13" x14ac:dyDescent="0.25">
      <c r="B45" s="369" t="s">
        <v>2520</v>
      </c>
      <c r="C45" s="382"/>
      <c r="D45" s="382"/>
      <c r="E45" s="382"/>
      <c r="F45" s="382"/>
      <c r="G45" s="382"/>
      <c r="H45" s="382"/>
      <c r="I45" s="382"/>
      <c r="J45" s="382"/>
      <c r="K45" s="382"/>
      <c r="L45" s="382"/>
      <c r="M45" s="382"/>
    </row>
    <row r="46" spans="2:13" x14ac:dyDescent="0.25">
      <c r="B46" s="276"/>
      <c r="C46" s="276"/>
      <c r="D46" s="276"/>
      <c r="E46" s="276"/>
      <c r="F46" s="276"/>
      <c r="G46" s="276"/>
      <c r="H46" s="276"/>
      <c r="I46" s="276"/>
      <c r="J46" s="276"/>
      <c r="K46" s="276"/>
      <c r="L46" s="276"/>
      <c r="M46" s="276"/>
    </row>
    <row r="47" spans="2:13" ht="45" x14ac:dyDescent="0.25">
      <c r="B47" s="276"/>
      <c r="C47" s="340" t="s">
        <v>2677</v>
      </c>
      <c r="D47" s="340" t="s">
        <v>2678</v>
      </c>
      <c r="E47" s="340" t="s">
        <v>2679</v>
      </c>
      <c r="F47" s="340" t="s">
        <v>2680</v>
      </c>
      <c r="G47" s="340" t="s">
        <v>2681</v>
      </c>
      <c r="H47" s="340" t="s">
        <v>2686</v>
      </c>
      <c r="I47" s="340" t="s">
        <v>2682</v>
      </c>
      <c r="J47" s="340" t="s">
        <v>775</v>
      </c>
      <c r="K47" s="340" t="s">
        <v>2683</v>
      </c>
      <c r="L47" s="340" t="s">
        <v>137</v>
      </c>
      <c r="M47" s="341" t="s">
        <v>139</v>
      </c>
    </row>
    <row r="48" spans="2:13" x14ac:dyDescent="0.25">
      <c r="B48" s="367" t="s">
        <v>2751</v>
      </c>
      <c r="C48" s="392">
        <v>1.4868756366473498E-2</v>
      </c>
      <c r="D48" s="392">
        <v>0</v>
      </c>
      <c r="E48" s="392">
        <v>0</v>
      </c>
      <c r="F48" s="392">
        <v>0</v>
      </c>
      <c r="G48" s="392">
        <v>0</v>
      </c>
      <c r="H48" s="392">
        <v>0</v>
      </c>
      <c r="I48" s="392">
        <v>1.6633805829643008E-4</v>
      </c>
      <c r="J48" s="392">
        <v>1.7565581558297957E-2</v>
      </c>
      <c r="K48" s="392">
        <v>0</v>
      </c>
      <c r="L48" s="392">
        <v>0</v>
      </c>
      <c r="M48" s="395">
        <v>1.8295998449012092E-3</v>
      </c>
    </row>
    <row r="49" spans="1:13" x14ac:dyDescent="0.25">
      <c r="C49" s="335"/>
      <c r="D49" s="335"/>
      <c r="E49" s="335"/>
      <c r="F49" s="335"/>
      <c r="G49" s="335"/>
      <c r="H49" s="335"/>
      <c r="I49" s="335"/>
      <c r="J49" s="335"/>
      <c r="K49" s="335"/>
      <c r="L49" s="335"/>
      <c r="M49" s="335"/>
    </row>
    <row r="54" spans="1:13" ht="15.75" x14ac:dyDescent="0.25">
      <c r="B54" s="336" t="s">
        <v>2753</v>
      </c>
    </row>
    <row r="55" spans="1:13" x14ac:dyDescent="0.25">
      <c r="B55" s="369" t="s">
        <v>2522</v>
      </c>
      <c r="C55" s="382"/>
      <c r="D55" s="382"/>
      <c r="E55" s="382"/>
      <c r="F55" s="382"/>
      <c r="G55" s="382"/>
      <c r="H55" s="382"/>
      <c r="I55" s="382"/>
      <c r="J55" s="382"/>
      <c r="K55" s="382"/>
      <c r="L55" s="382"/>
      <c r="M55" s="382"/>
    </row>
    <row r="56" spans="1:13" x14ac:dyDescent="0.25">
      <c r="B56" s="276"/>
      <c r="C56" s="276"/>
      <c r="D56" s="276"/>
      <c r="E56" s="276"/>
      <c r="F56" s="276"/>
      <c r="G56" s="276"/>
      <c r="H56" s="276"/>
      <c r="I56" s="276"/>
      <c r="J56" s="276"/>
      <c r="K56" s="276"/>
      <c r="L56" s="276"/>
      <c r="M56" s="276"/>
    </row>
    <row r="57" spans="1:13" ht="45" x14ac:dyDescent="0.25">
      <c r="B57" s="276"/>
      <c r="C57" s="340" t="s">
        <v>2677</v>
      </c>
      <c r="D57" s="340" t="s">
        <v>2678</v>
      </c>
      <c r="E57" s="340" t="s">
        <v>2679</v>
      </c>
      <c r="F57" s="340" t="s">
        <v>2680</v>
      </c>
      <c r="G57" s="340" t="s">
        <v>2681</v>
      </c>
      <c r="H57" s="340" t="s">
        <v>2686</v>
      </c>
      <c r="I57" s="340" t="s">
        <v>2682</v>
      </c>
      <c r="J57" s="340" t="s">
        <v>775</v>
      </c>
      <c r="K57" s="340" t="s">
        <v>2683</v>
      </c>
      <c r="L57" s="340" t="s">
        <v>137</v>
      </c>
      <c r="M57" s="341" t="s">
        <v>139</v>
      </c>
    </row>
    <row r="58" spans="1:13" x14ac:dyDescent="0.25">
      <c r="A58" s="267" t="s">
        <v>2929</v>
      </c>
      <c r="B58" s="254" t="s">
        <v>2754</v>
      </c>
      <c r="C58" s="396">
        <v>3.6145227592634718E-3</v>
      </c>
      <c r="D58" s="396">
        <v>0</v>
      </c>
      <c r="E58" s="396">
        <v>0</v>
      </c>
      <c r="F58" s="396">
        <v>0</v>
      </c>
      <c r="G58" s="396">
        <v>0</v>
      </c>
      <c r="H58" s="396">
        <v>0</v>
      </c>
      <c r="I58" s="396">
        <v>5.0541013211298716E-5</v>
      </c>
      <c r="J58" s="396">
        <v>2.3366834071137071E-2</v>
      </c>
      <c r="K58" s="396">
        <v>0</v>
      </c>
      <c r="L58" s="396">
        <v>0</v>
      </c>
      <c r="M58" s="396">
        <v>2.1521313589002397E-3</v>
      </c>
    </row>
    <row r="59" spans="1:13" x14ac:dyDescent="0.25">
      <c r="A59" s="267" t="s">
        <v>2930</v>
      </c>
      <c r="B59" s="254" t="s">
        <v>2755</v>
      </c>
      <c r="C59" s="396">
        <v>4.0390029610875315E-3</v>
      </c>
      <c r="D59" s="396">
        <v>0</v>
      </c>
      <c r="E59" s="396">
        <v>0</v>
      </c>
      <c r="F59" s="396">
        <v>0</v>
      </c>
      <c r="G59" s="396">
        <v>0</v>
      </c>
      <c r="H59" s="396">
        <v>0</v>
      </c>
      <c r="I59" s="396">
        <v>1.2363022307682267E-3</v>
      </c>
      <c r="J59" s="396">
        <v>6.0372952789188368E-2</v>
      </c>
      <c r="K59" s="396">
        <v>0</v>
      </c>
      <c r="L59" s="396">
        <v>0</v>
      </c>
      <c r="M59" s="396">
        <v>1.0370395298349528E-3</v>
      </c>
    </row>
    <row r="60" spans="1:13" x14ac:dyDescent="0.25">
      <c r="A60" s="267" t="s">
        <v>2931</v>
      </c>
      <c r="B60" s="254" t="s">
        <v>2756</v>
      </c>
      <c r="C60" s="396">
        <v>5.8360232090657518E-3</v>
      </c>
      <c r="D60" s="396">
        <v>0</v>
      </c>
      <c r="E60" s="396">
        <v>0</v>
      </c>
      <c r="F60" s="396">
        <v>0</v>
      </c>
      <c r="G60" s="396">
        <v>0</v>
      </c>
      <c r="H60" s="396">
        <v>0</v>
      </c>
      <c r="I60" s="396">
        <v>0</v>
      </c>
      <c r="J60" s="396">
        <v>0.1636170317268201</v>
      </c>
      <c r="K60" s="396">
        <v>0</v>
      </c>
      <c r="L60" s="396">
        <v>0</v>
      </c>
      <c r="M60" s="396">
        <v>1.88173425536734E-3</v>
      </c>
    </row>
    <row r="61" spans="1:13" x14ac:dyDescent="0.25">
      <c r="A61" s="267" t="s">
        <v>2932</v>
      </c>
      <c r="B61" s="254" t="s">
        <v>2757</v>
      </c>
      <c r="C61" s="396">
        <v>0</v>
      </c>
      <c r="D61" s="396">
        <v>0</v>
      </c>
      <c r="E61" s="396">
        <v>0</v>
      </c>
      <c r="F61" s="396">
        <v>0</v>
      </c>
      <c r="G61" s="396">
        <v>0</v>
      </c>
      <c r="H61" s="396">
        <v>0</v>
      </c>
      <c r="I61" s="396">
        <v>0</v>
      </c>
      <c r="J61" s="396">
        <v>3.41957864195973E-2</v>
      </c>
      <c r="K61" s="396">
        <v>0</v>
      </c>
      <c r="L61" s="396">
        <v>0</v>
      </c>
      <c r="M61" s="396">
        <v>2.9806068836558556E-4</v>
      </c>
    </row>
    <row r="62" spans="1:13" x14ac:dyDescent="0.25">
      <c r="A62" s="267" t="s">
        <v>2933</v>
      </c>
      <c r="B62" s="254" t="s">
        <v>2758</v>
      </c>
      <c r="C62" s="396">
        <v>0</v>
      </c>
      <c r="D62" s="396">
        <v>0</v>
      </c>
      <c r="E62" s="396">
        <v>0</v>
      </c>
      <c r="F62" s="396">
        <v>0</v>
      </c>
      <c r="G62" s="396">
        <v>0</v>
      </c>
      <c r="H62" s="396">
        <v>0</v>
      </c>
      <c r="I62" s="396">
        <v>0</v>
      </c>
      <c r="J62" s="396">
        <v>0</v>
      </c>
      <c r="K62" s="396">
        <v>0</v>
      </c>
      <c r="L62" s="396">
        <v>0</v>
      </c>
      <c r="M62" s="396">
        <v>0</v>
      </c>
    </row>
    <row r="63" spans="1:13" x14ac:dyDescent="0.25">
      <c r="A63" s="267" t="s">
        <v>2934</v>
      </c>
      <c r="B63" s="289" t="s">
        <v>2759</v>
      </c>
      <c r="C63" s="397">
        <v>0.12428875349528447</v>
      </c>
      <c r="D63" s="397">
        <v>0</v>
      </c>
      <c r="E63" s="397">
        <v>0</v>
      </c>
      <c r="F63" s="397">
        <v>0</v>
      </c>
      <c r="G63" s="397">
        <v>0</v>
      </c>
      <c r="H63" s="397">
        <v>0</v>
      </c>
      <c r="I63" s="397">
        <v>0</v>
      </c>
      <c r="J63" s="397">
        <v>0</v>
      </c>
      <c r="K63" s="397">
        <v>0</v>
      </c>
      <c r="L63" s="397">
        <v>0</v>
      </c>
      <c r="M63" s="397">
        <v>6.0755344220193627E-3</v>
      </c>
    </row>
    <row r="68" spans="1:13" ht="15.75" x14ac:dyDescent="0.25">
      <c r="B68" s="336" t="s">
        <v>2760</v>
      </c>
    </row>
    <row r="69" spans="1:13" x14ac:dyDescent="0.25">
      <c r="B69" s="369" t="s">
        <v>2524</v>
      </c>
      <c r="C69" s="382"/>
      <c r="D69" s="382"/>
      <c r="E69" s="382"/>
      <c r="F69" s="382"/>
      <c r="G69" s="382"/>
      <c r="H69" s="382"/>
      <c r="I69" s="382"/>
      <c r="J69" s="382"/>
      <c r="K69" s="382"/>
      <c r="L69" s="382"/>
      <c r="M69" s="382"/>
    </row>
    <row r="70" spans="1:13" x14ac:dyDescent="0.25">
      <c r="B70" s="276"/>
      <c r="C70" s="276"/>
      <c r="D70" s="276"/>
      <c r="E70" s="276"/>
      <c r="F70" s="276"/>
      <c r="G70" s="276"/>
      <c r="H70" s="276"/>
      <c r="I70" s="276"/>
      <c r="J70" s="276"/>
      <c r="K70" s="276"/>
      <c r="L70" s="276"/>
      <c r="M70" s="276"/>
    </row>
    <row r="71" spans="1:13" ht="45" x14ac:dyDescent="0.25">
      <c r="B71" s="276"/>
      <c r="C71" s="340" t="s">
        <v>2677</v>
      </c>
      <c r="D71" s="340" t="s">
        <v>2678</v>
      </c>
      <c r="E71" s="340" t="s">
        <v>2679</v>
      </c>
      <c r="F71" s="340" t="s">
        <v>2680</v>
      </c>
      <c r="G71" s="340" t="s">
        <v>2681</v>
      </c>
      <c r="H71" s="340" t="s">
        <v>2686</v>
      </c>
      <c r="I71" s="340" t="s">
        <v>2682</v>
      </c>
      <c r="J71" s="340" t="s">
        <v>775</v>
      </c>
      <c r="K71" s="340" t="s">
        <v>2683</v>
      </c>
      <c r="L71" s="340" t="s">
        <v>137</v>
      </c>
      <c r="M71" s="341" t="s">
        <v>139</v>
      </c>
    </row>
    <row r="72" spans="1:13" x14ac:dyDescent="0.25">
      <c r="A72" s="267" t="s">
        <v>2935</v>
      </c>
      <c r="B72" s="367" t="s">
        <v>2761</v>
      </c>
      <c r="C72" s="436">
        <v>0.5489765902243896</v>
      </c>
      <c r="D72" s="436">
        <v>0</v>
      </c>
      <c r="E72" s="436">
        <v>0</v>
      </c>
      <c r="F72" s="436">
        <v>0</v>
      </c>
      <c r="G72" s="436">
        <v>0</v>
      </c>
      <c r="H72" s="436">
        <v>0</v>
      </c>
      <c r="I72" s="436">
        <v>0</v>
      </c>
      <c r="J72" s="436">
        <v>0</v>
      </c>
      <c r="K72" s="436">
        <v>0</v>
      </c>
      <c r="L72" s="436">
        <v>0</v>
      </c>
      <c r="M72" s="398">
        <v>0.5489765902243896</v>
      </c>
    </row>
    <row r="77" spans="1:13" ht="15.75" x14ac:dyDescent="0.25">
      <c r="B77" s="336" t="s">
        <v>2762</v>
      </c>
    </row>
    <row r="78" spans="1:13" x14ac:dyDescent="0.25">
      <c r="B78" s="369" t="s">
        <v>2526</v>
      </c>
      <c r="C78" s="382"/>
      <c r="D78" s="382"/>
      <c r="E78" s="382"/>
      <c r="F78" s="382"/>
      <c r="G78" s="382"/>
      <c r="H78" s="382"/>
      <c r="I78" s="382"/>
      <c r="J78" s="382"/>
      <c r="K78" s="382"/>
      <c r="L78" s="382"/>
      <c r="M78" s="382"/>
    </row>
    <row r="79" spans="1:13" x14ac:dyDescent="0.25">
      <c r="B79" s="276"/>
      <c r="C79" s="276"/>
      <c r="D79" s="276"/>
      <c r="E79" s="276"/>
      <c r="F79" s="276"/>
      <c r="G79" s="276"/>
      <c r="H79" s="276"/>
      <c r="I79" s="276"/>
      <c r="J79" s="276"/>
      <c r="K79" s="276"/>
      <c r="L79" s="276"/>
      <c r="M79" s="276"/>
    </row>
    <row r="80" spans="1:13" ht="45" x14ac:dyDescent="0.25">
      <c r="B80" s="276"/>
      <c r="C80" s="340" t="s">
        <v>2677</v>
      </c>
      <c r="D80" s="340" t="s">
        <v>2678</v>
      </c>
      <c r="E80" s="340" t="s">
        <v>2679</v>
      </c>
      <c r="F80" s="340" t="s">
        <v>2680</v>
      </c>
      <c r="G80" s="340" t="s">
        <v>2681</v>
      </c>
      <c r="H80" s="340" t="s">
        <v>2686</v>
      </c>
      <c r="I80" s="340" t="s">
        <v>2682</v>
      </c>
      <c r="J80" s="340" t="s">
        <v>775</v>
      </c>
      <c r="K80" s="340" t="s">
        <v>2683</v>
      </c>
      <c r="L80" s="340" t="s">
        <v>137</v>
      </c>
      <c r="M80" s="341" t="s">
        <v>139</v>
      </c>
    </row>
    <row r="81" spans="1:14" x14ac:dyDescent="0.25">
      <c r="A81" s="267" t="s">
        <v>2936</v>
      </c>
      <c r="B81" s="367" t="s">
        <v>2763</v>
      </c>
      <c r="C81" s="397">
        <v>1.0631103434274848E-2</v>
      </c>
      <c r="D81" s="397">
        <v>0</v>
      </c>
      <c r="E81" s="397">
        <v>0</v>
      </c>
      <c r="F81" s="397">
        <v>0</v>
      </c>
      <c r="G81" s="397">
        <v>0</v>
      </c>
      <c r="H81" s="397">
        <v>0</v>
      </c>
      <c r="I81" s="397">
        <v>0</v>
      </c>
      <c r="J81" s="397">
        <v>0</v>
      </c>
      <c r="K81" s="397">
        <v>0</v>
      </c>
      <c r="L81" s="397">
        <v>0</v>
      </c>
      <c r="M81" s="399">
        <v>1.6240256827874982E-4</v>
      </c>
    </row>
    <row r="82" spans="1:14" x14ac:dyDescent="0.25">
      <c r="B82" s="335" t="s">
        <v>2764</v>
      </c>
    </row>
    <row r="83" spans="1:14" x14ac:dyDescent="0.25">
      <c r="B83" s="335"/>
    </row>
    <row r="85" spans="1:14" s="410" customFormat="1" ht="15.75" x14ac:dyDescent="0.25">
      <c r="A85" s="267"/>
      <c r="B85" s="411" t="s">
        <v>2765</v>
      </c>
    </row>
    <row r="86" spans="1:14" s="410" customFormat="1" x14ac:dyDescent="0.25">
      <c r="A86" s="267"/>
      <c r="B86" s="412" t="s">
        <v>2766</v>
      </c>
      <c r="C86" s="412"/>
      <c r="D86" s="413"/>
      <c r="E86" s="413"/>
      <c r="F86" s="413"/>
      <c r="G86" s="413"/>
      <c r="H86" s="413"/>
      <c r="I86" s="413"/>
      <c r="J86" s="413"/>
      <c r="K86" s="413"/>
      <c r="L86" s="413"/>
      <c r="M86" s="413"/>
      <c r="N86" s="413"/>
    </row>
    <row r="87" spans="1:14" s="410" customFormat="1" x14ac:dyDescent="0.25">
      <c r="A87" s="267"/>
      <c r="B87" s="414"/>
      <c r="C87" s="414"/>
      <c r="D87" s="414"/>
      <c r="E87" s="414"/>
      <c r="F87" s="414"/>
      <c r="G87" s="414"/>
      <c r="H87" s="414"/>
      <c r="I87" s="414"/>
      <c r="J87" s="414"/>
      <c r="K87" s="414"/>
      <c r="L87" s="414"/>
      <c r="M87" s="414"/>
      <c r="N87" s="414"/>
    </row>
    <row r="88" spans="1:14" s="410" customFormat="1" x14ac:dyDescent="0.25">
      <c r="A88" s="267"/>
      <c r="B88" s="414"/>
      <c r="C88" s="415" t="s">
        <v>2767</v>
      </c>
      <c r="D88" s="415" t="s">
        <v>2768</v>
      </c>
      <c r="E88" s="415" t="s">
        <v>2769</v>
      </c>
      <c r="F88" s="415" t="s">
        <v>2770</v>
      </c>
      <c r="G88" s="415" t="s">
        <v>2771</v>
      </c>
      <c r="H88" s="415" t="s">
        <v>2772</v>
      </c>
      <c r="I88" s="415" t="s">
        <v>2773</v>
      </c>
      <c r="J88" s="415" t="s">
        <v>2774</v>
      </c>
      <c r="K88" s="415" t="s">
        <v>2775</v>
      </c>
      <c r="L88" s="415" t="s">
        <v>2776</v>
      </c>
      <c r="M88" s="415" t="s">
        <v>137</v>
      </c>
      <c r="N88" s="416" t="s">
        <v>139</v>
      </c>
    </row>
    <row r="89" spans="1:14" s="410" customFormat="1" x14ac:dyDescent="0.25">
      <c r="A89" s="267"/>
      <c r="B89" s="410" t="s">
        <v>2777</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25">
      <c r="A90" s="267"/>
      <c r="B90" s="418" t="s">
        <v>2778</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25">
      <c r="A91" s="267"/>
      <c r="B91" s="418" t="s">
        <v>2779</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25">
      <c r="A92" s="267"/>
      <c r="B92" s="418" t="s">
        <v>2780</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25">
      <c r="A93" s="267"/>
      <c r="B93" s="418" t="s">
        <v>2781</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25">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25">
      <c r="A95" s="267"/>
      <c r="B95" s="421"/>
      <c r="C95" s="422"/>
      <c r="D95" s="422"/>
      <c r="E95" s="422"/>
      <c r="F95" s="422"/>
      <c r="G95" s="422"/>
      <c r="H95" s="422"/>
      <c r="I95" s="422"/>
      <c r="J95" s="422"/>
      <c r="K95" s="422"/>
      <c r="L95" s="422"/>
      <c r="M95" s="422"/>
      <c r="N95" s="422"/>
    </row>
    <row r="96" spans="1:14" s="410" customFormat="1" x14ac:dyDescent="0.25">
      <c r="A96" s="267"/>
      <c r="B96" s="421"/>
      <c r="C96" s="422"/>
      <c r="D96" s="422"/>
      <c r="E96" s="422"/>
      <c r="F96" s="422"/>
      <c r="G96" s="422"/>
      <c r="H96" s="422"/>
      <c r="I96" s="422"/>
      <c r="J96" s="422"/>
      <c r="K96" s="422"/>
      <c r="L96" s="422"/>
      <c r="M96" s="422"/>
      <c r="N96" s="422"/>
    </row>
    <row r="97" spans="1:14" s="410" customFormat="1" ht="15.75" x14ac:dyDescent="0.25">
      <c r="A97" s="267"/>
      <c r="B97" s="411" t="s">
        <v>2782</v>
      </c>
    </row>
    <row r="98" spans="1:14" s="410" customFormat="1" x14ac:dyDescent="0.25">
      <c r="A98" s="267"/>
      <c r="B98" s="412" t="s">
        <v>2783</v>
      </c>
      <c r="C98" s="412"/>
      <c r="D98" s="413"/>
      <c r="E98" s="413"/>
      <c r="F98" s="413"/>
      <c r="G98" s="413"/>
      <c r="H98" s="413"/>
      <c r="I98" s="413"/>
      <c r="J98" s="413"/>
      <c r="K98" s="413"/>
      <c r="L98" s="413"/>
      <c r="M98" s="413"/>
      <c r="N98" s="413"/>
    </row>
    <row r="99" spans="1:14" s="410" customFormat="1" x14ac:dyDescent="0.25">
      <c r="A99" s="267"/>
      <c r="B99" s="414"/>
      <c r="C99" s="414"/>
      <c r="D99" s="414"/>
      <c r="E99" s="414"/>
      <c r="F99" s="414"/>
      <c r="G99" s="414"/>
      <c r="H99" s="414"/>
      <c r="I99" s="414"/>
      <c r="J99" s="414"/>
      <c r="K99" s="414"/>
      <c r="L99" s="414"/>
      <c r="M99" s="414"/>
      <c r="N99" s="414"/>
    </row>
    <row r="100" spans="1:14" s="410" customFormat="1" x14ac:dyDescent="0.25">
      <c r="A100" s="267"/>
      <c r="B100" s="414"/>
      <c r="C100" s="423" t="s">
        <v>2784</v>
      </c>
      <c r="D100" s="423" t="s">
        <v>2768</v>
      </c>
      <c r="E100" s="423" t="s">
        <v>2769</v>
      </c>
      <c r="F100" s="423" t="s">
        <v>2770</v>
      </c>
      <c r="G100" s="423" t="s">
        <v>2771</v>
      </c>
      <c r="H100" s="423" t="s">
        <v>2772</v>
      </c>
      <c r="I100" s="423" t="s">
        <v>2773</v>
      </c>
      <c r="J100" s="423" t="s">
        <v>2774</v>
      </c>
      <c r="K100" s="423" t="s">
        <v>2785</v>
      </c>
      <c r="L100" s="423" t="s">
        <v>2776</v>
      </c>
      <c r="M100" s="423" t="s">
        <v>137</v>
      </c>
      <c r="N100" s="424" t="s">
        <v>139</v>
      </c>
    </row>
    <row r="101" spans="1:14" s="410" customFormat="1" x14ac:dyDescent="0.25">
      <c r="A101" s="267"/>
      <c r="B101" s="425" t="s">
        <v>2786</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25">
      <c r="A102" s="267"/>
      <c r="B102" s="425" t="s">
        <v>2787</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25">
      <c r="A103" s="267"/>
      <c r="B103" s="425" t="s">
        <v>2788</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25">
      <c r="A104" s="267"/>
      <c r="B104" s="425" t="s">
        <v>2789</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25">
      <c r="A105" s="267"/>
      <c r="B105" s="425" t="s">
        <v>2790</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25">
      <c r="A106" s="267"/>
      <c r="B106" s="425" t="s">
        <v>2791</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25">
      <c r="A107" s="267"/>
      <c r="B107" s="425" t="s">
        <v>2792</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25">
      <c r="A108" s="267"/>
      <c r="B108" s="425" t="s">
        <v>2793</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25">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25">
      <c r="A110" s="267"/>
      <c r="C110" s="428"/>
      <c r="D110" s="428"/>
      <c r="E110" s="428"/>
      <c r="F110" s="428"/>
      <c r="G110" s="428"/>
      <c r="H110" s="428"/>
      <c r="I110" s="428"/>
      <c r="J110" s="428"/>
      <c r="K110" s="428"/>
      <c r="L110" s="428"/>
      <c r="M110" s="428"/>
      <c r="N110" s="428"/>
    </row>
    <row r="111" spans="1:14" s="410" customFormat="1" x14ac:dyDescent="0.25">
      <c r="A111" s="267"/>
    </row>
    <row r="112" spans="1:14" s="410" customFormat="1" x14ac:dyDescent="0.25">
      <c r="A112" s="267"/>
      <c r="B112" s="421"/>
      <c r="C112" s="429"/>
      <c r="D112" s="429"/>
      <c r="E112" s="429"/>
      <c r="F112" s="429"/>
      <c r="G112" s="429"/>
      <c r="H112" s="429"/>
      <c r="I112" s="429"/>
      <c r="J112" s="429"/>
      <c r="K112" s="429"/>
      <c r="L112" s="429"/>
      <c r="M112" s="429"/>
      <c r="N112" s="429"/>
    </row>
    <row r="113" spans="1:14" s="410" customFormat="1" ht="15.75" x14ac:dyDescent="0.25">
      <c r="A113" s="267"/>
      <c r="B113" s="411" t="s">
        <v>2794</v>
      </c>
      <c r="C113" s="429"/>
      <c r="D113" s="429"/>
      <c r="E113" s="429"/>
      <c r="F113" s="429"/>
      <c r="G113" s="429"/>
      <c r="H113" s="429"/>
      <c r="I113" s="429"/>
      <c r="J113" s="429"/>
      <c r="K113" s="429"/>
      <c r="L113" s="429"/>
      <c r="M113" s="429"/>
      <c r="N113" s="429"/>
    </row>
    <row r="114" spans="1:14" s="410" customFormat="1" x14ac:dyDescent="0.25">
      <c r="A114" s="267"/>
      <c r="B114" s="430" t="s">
        <v>2795</v>
      </c>
      <c r="C114" s="430"/>
      <c r="D114" s="431"/>
      <c r="E114" s="431"/>
      <c r="F114" s="431"/>
    </row>
    <row r="115" spans="1:14" s="410" customFormat="1" x14ac:dyDescent="0.25">
      <c r="A115" s="267"/>
      <c r="F115" s="432" t="s">
        <v>2796</v>
      </c>
    </row>
    <row r="116" spans="1:14" s="410" customFormat="1" x14ac:dyDescent="0.25">
      <c r="A116" s="267"/>
      <c r="B116" s="414" t="s">
        <v>2751</v>
      </c>
      <c r="C116" s="433"/>
      <c r="D116" s="433"/>
      <c r="E116" s="433"/>
      <c r="F116" s="433">
        <v>0</v>
      </c>
    </row>
    <row r="117" spans="1:14" s="410" customFormat="1" x14ac:dyDescent="0.25">
      <c r="A117" s="267"/>
      <c r="B117" s="419" t="s">
        <v>139</v>
      </c>
      <c r="C117" s="427"/>
      <c r="D117" s="427"/>
      <c r="E117" s="427"/>
      <c r="F117" s="427">
        <f>SUM(F116:F116)</f>
        <v>0</v>
      </c>
    </row>
    <row r="118" spans="1:14" s="410" customFormat="1" x14ac:dyDescent="0.25">
      <c r="A118" s="267"/>
    </row>
    <row r="119" spans="1:14" s="410" customFormat="1" ht="15.75" x14ac:dyDescent="0.25">
      <c r="A119" s="267"/>
      <c r="B119" s="411" t="s">
        <v>2797</v>
      </c>
    </row>
    <row r="120" spans="1:14" s="410" customFormat="1" x14ac:dyDescent="0.25">
      <c r="A120" s="267"/>
      <c r="B120" s="430" t="s">
        <v>2795</v>
      </c>
      <c r="C120" s="430"/>
      <c r="D120" s="431"/>
      <c r="E120" s="431"/>
      <c r="F120" s="431"/>
    </row>
    <row r="121" spans="1:14" s="410" customFormat="1" x14ac:dyDescent="0.25">
      <c r="A121" s="267"/>
      <c r="F121" s="432" t="s">
        <v>2796</v>
      </c>
    </row>
    <row r="122" spans="1:14" s="410" customFormat="1" x14ac:dyDescent="0.25">
      <c r="A122" s="267"/>
      <c r="B122" s="410" t="s">
        <v>2798</v>
      </c>
      <c r="F122" s="434">
        <v>0</v>
      </c>
    </row>
    <row r="123" spans="1:14" s="410" customFormat="1" x14ac:dyDescent="0.25">
      <c r="A123" s="267"/>
      <c r="B123" s="410" t="s">
        <v>2799</v>
      </c>
      <c r="F123" s="434">
        <v>0</v>
      </c>
    </row>
    <row r="124" spans="1:14" s="410" customFormat="1" x14ac:dyDescent="0.25">
      <c r="A124" s="267"/>
      <c r="B124" s="410" t="s">
        <v>2800</v>
      </c>
      <c r="F124" s="434">
        <v>0</v>
      </c>
    </row>
    <row r="125" spans="1:14" s="410" customFormat="1" x14ac:dyDescent="0.25">
      <c r="A125" s="267"/>
      <c r="B125" s="410" t="s">
        <v>2801</v>
      </c>
      <c r="C125" s="433"/>
      <c r="D125" s="433"/>
      <c r="E125" s="433"/>
      <c r="F125" s="433">
        <v>0</v>
      </c>
    </row>
    <row r="126" spans="1:14" s="410" customFormat="1" x14ac:dyDescent="0.25">
      <c r="A126" s="267"/>
      <c r="B126" s="419" t="s">
        <v>139</v>
      </c>
      <c r="C126" s="427"/>
      <c r="D126" s="427"/>
      <c r="E126" s="427"/>
      <c r="F126" s="427">
        <f>SUM(F122:F125)</f>
        <v>0</v>
      </c>
    </row>
    <row r="127" spans="1:14" s="410" customFormat="1" x14ac:dyDescent="0.25">
      <c r="A127" s="267"/>
    </row>
    <row r="128" spans="1:14" s="410" customFormat="1" ht="15.75" x14ac:dyDescent="0.25">
      <c r="A128" s="267"/>
      <c r="B128" s="411" t="s">
        <v>2802</v>
      </c>
    </row>
    <row r="129" spans="1:14" s="410" customFormat="1" x14ac:dyDescent="0.25">
      <c r="A129" s="267"/>
      <c r="B129" s="430" t="s">
        <v>2524</v>
      </c>
      <c r="C129" s="430"/>
      <c r="D129" s="431"/>
      <c r="E129" s="431"/>
      <c r="F129" s="431"/>
    </row>
    <row r="130" spans="1:14" s="410" customFormat="1" x14ac:dyDescent="0.25">
      <c r="A130" s="267"/>
      <c r="F130" s="432" t="s">
        <v>2796</v>
      </c>
    </row>
    <row r="131" spans="1:14" s="410" customFormat="1" x14ac:dyDescent="0.25">
      <c r="A131" s="267"/>
      <c r="B131" s="414" t="s">
        <v>2751</v>
      </c>
      <c r="C131" s="433"/>
      <c r="D131" s="433"/>
      <c r="E131" s="433"/>
      <c r="F131" s="433">
        <v>0</v>
      </c>
    </row>
    <row r="132" spans="1:14" s="410" customFormat="1" x14ac:dyDescent="0.25">
      <c r="A132" s="267"/>
      <c r="B132" s="419" t="s">
        <v>139</v>
      </c>
      <c r="C132" s="427"/>
      <c r="D132" s="427"/>
      <c r="E132" s="427"/>
      <c r="F132" s="427">
        <f>SUM(F131:F131)</f>
        <v>0</v>
      </c>
    </row>
    <row r="133" spans="1:14" s="410" customFormat="1" x14ac:dyDescent="0.25">
      <c r="A133" s="267"/>
    </row>
    <row r="134" spans="1:14" s="410" customFormat="1" ht="15.75" x14ac:dyDescent="0.25">
      <c r="A134" s="267"/>
      <c r="B134" s="411" t="s">
        <v>2803</v>
      </c>
    </row>
    <row r="135" spans="1:14" s="410" customFormat="1" x14ac:dyDescent="0.25">
      <c r="A135" s="267"/>
      <c r="B135" s="430" t="s">
        <v>2526</v>
      </c>
      <c r="C135" s="430"/>
      <c r="D135" s="431"/>
      <c r="E135" s="431"/>
      <c r="F135" s="431"/>
    </row>
    <row r="136" spans="1:14" s="410" customFormat="1" x14ac:dyDescent="0.25">
      <c r="A136" s="267"/>
      <c r="F136" s="432" t="s">
        <v>2796</v>
      </c>
    </row>
    <row r="137" spans="1:14" s="410" customFormat="1" x14ac:dyDescent="0.25">
      <c r="A137" s="267"/>
      <c r="B137" s="414" t="s">
        <v>2751</v>
      </c>
      <c r="C137" s="433"/>
      <c r="D137" s="433"/>
      <c r="E137" s="433"/>
      <c r="F137" s="433">
        <v>0</v>
      </c>
    </row>
    <row r="138" spans="1:14" s="410" customFormat="1" x14ac:dyDescent="0.25">
      <c r="A138" s="267"/>
      <c r="B138" s="419" t="s">
        <v>139</v>
      </c>
      <c r="C138" s="427"/>
      <c r="D138" s="427"/>
      <c r="E138" s="427"/>
      <c r="F138" s="427">
        <f>SUM(F137:F137)</f>
        <v>0</v>
      </c>
    </row>
    <row r="139" spans="1:14" s="410" customFormat="1" x14ac:dyDescent="0.25">
      <c r="A139" s="267"/>
    </row>
    <row r="140" spans="1:14" s="410" customFormat="1" x14ac:dyDescent="0.25">
      <c r="A140" s="267"/>
    </row>
    <row r="141" spans="1:14" s="410" customFormat="1" ht="15.75" x14ac:dyDescent="0.25">
      <c r="A141" s="267"/>
      <c r="B141" s="411" t="s">
        <v>2804</v>
      </c>
    </row>
    <row r="142" spans="1:14" s="410" customFormat="1" x14ac:dyDescent="0.25">
      <c r="A142" s="267"/>
      <c r="B142" s="412" t="s">
        <v>2805</v>
      </c>
      <c r="C142" s="412"/>
      <c r="D142" s="413"/>
      <c r="E142" s="413"/>
      <c r="F142" s="413"/>
      <c r="G142" s="413"/>
      <c r="H142" s="413"/>
      <c r="I142" s="413"/>
      <c r="J142" s="413"/>
      <c r="K142" s="413"/>
      <c r="L142" s="413"/>
      <c r="M142" s="413"/>
      <c r="N142" s="413"/>
    </row>
    <row r="143" spans="1:14" s="410" customFormat="1" x14ac:dyDescent="0.25">
      <c r="A143" s="267"/>
      <c r="B143" s="414"/>
      <c r="C143" s="414"/>
      <c r="D143" s="414"/>
      <c r="E143" s="414"/>
      <c r="F143" s="414"/>
      <c r="G143" s="414"/>
      <c r="H143" s="414"/>
      <c r="I143" s="414"/>
      <c r="J143" s="414"/>
      <c r="K143" s="414"/>
      <c r="L143" s="414"/>
      <c r="M143" s="414"/>
      <c r="N143" s="414"/>
    </row>
    <row r="144" spans="1:14" s="410" customFormat="1" x14ac:dyDescent="0.25">
      <c r="A144" s="267"/>
      <c r="B144" s="414" t="s">
        <v>2806</v>
      </c>
      <c r="C144" s="423" t="s">
        <v>2784</v>
      </c>
      <c r="D144" s="423" t="s">
        <v>2768</v>
      </c>
      <c r="E144" s="423" t="s">
        <v>2769</v>
      </c>
      <c r="F144" s="423" t="s">
        <v>2770</v>
      </c>
      <c r="G144" s="423" t="s">
        <v>2771</v>
      </c>
      <c r="H144" s="423" t="s">
        <v>2772</v>
      </c>
      <c r="I144" s="423" t="s">
        <v>2773</v>
      </c>
      <c r="J144" s="423" t="s">
        <v>2774</v>
      </c>
      <c r="K144" s="423" t="s">
        <v>2785</v>
      </c>
      <c r="L144" s="423" t="s">
        <v>2776</v>
      </c>
      <c r="M144" s="423" t="s">
        <v>137</v>
      </c>
      <c r="N144" s="424" t="s">
        <v>139</v>
      </c>
    </row>
    <row r="145" spans="1:14" s="410" customFormat="1" x14ac:dyDescent="0.25">
      <c r="A145" s="267"/>
      <c r="B145" s="410" t="s">
        <v>2807</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25">
      <c r="A146" s="267"/>
      <c r="B146" s="410" t="s">
        <v>2808</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25">
      <c r="A147" s="267"/>
      <c r="B147" s="410" t="s">
        <v>2809</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25">
      <c r="A148" s="267"/>
      <c r="B148" s="410" t="s">
        <v>2810</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25">
      <c r="A149" s="267"/>
      <c r="B149" s="410" t="s">
        <v>2811</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25">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25">
      <c r="A151" s="267"/>
    </row>
    <row r="152" spans="1:14" s="410" customFormat="1" x14ac:dyDescent="0.25">
      <c r="A152" s="267"/>
    </row>
    <row r="153" spans="1:14" s="410" customFormat="1" x14ac:dyDescent="0.25">
      <c r="A153" s="267"/>
      <c r="N153" s="435" t="s">
        <v>2579</v>
      </c>
    </row>
    <row r="154" spans="1:14" s="410" customFormat="1" x14ac:dyDescent="0.25">
      <c r="A154" s="267"/>
    </row>
    <row r="155" spans="1:14" s="410" customFormat="1" x14ac:dyDescent="0.25">
      <c r="A155" s="267"/>
    </row>
    <row r="156" spans="1:14" s="410" customFormat="1" x14ac:dyDescent="0.25">
      <c r="A156" s="267"/>
    </row>
    <row r="157" spans="1:14" s="410" customFormat="1" x14ac:dyDescent="0.25">
      <c r="A157" s="267"/>
    </row>
    <row r="158" spans="1:14" s="410" customFormat="1" x14ac:dyDescent="0.25">
      <c r="A158" s="267"/>
    </row>
    <row r="159" spans="1:14" s="410" customFormat="1" x14ac:dyDescent="0.25">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28515625" defaultRowHeight="15" x14ac:dyDescent="0.25"/>
  <cols>
    <col min="1" max="1" width="242" customWidth="1"/>
  </cols>
  <sheetData>
    <row r="1" spans="1:1" ht="31.5" x14ac:dyDescent="0.25">
      <c r="A1" s="48" t="s">
        <v>829</v>
      </c>
    </row>
    <row r="3" spans="1:1" x14ac:dyDescent="0.25">
      <c r="A3" s="99"/>
    </row>
    <row r="4" spans="1:1" ht="34.5" x14ac:dyDescent="0.25">
      <c r="A4" s="100" t="s">
        <v>830</v>
      </c>
    </row>
    <row r="5" spans="1:1" ht="34.5" x14ac:dyDescent="0.25">
      <c r="A5" s="100" t="s">
        <v>831</v>
      </c>
    </row>
    <row r="6" spans="1:1" ht="51.75" x14ac:dyDescent="0.25">
      <c r="A6" s="100" t="s">
        <v>832</v>
      </c>
    </row>
    <row r="7" spans="1:1" ht="17.25" x14ac:dyDescent="0.25">
      <c r="A7" s="100"/>
    </row>
    <row r="8" spans="1:1" ht="18.75" x14ac:dyDescent="0.25">
      <c r="A8" s="101" t="s">
        <v>833</v>
      </c>
    </row>
    <row r="9" spans="1:1" ht="34.5" x14ac:dyDescent="0.3">
      <c r="A9" s="102" t="s">
        <v>995</v>
      </c>
    </row>
    <row r="10" spans="1:1" ht="86.25" x14ac:dyDescent="0.25">
      <c r="A10" s="103" t="s">
        <v>834</v>
      </c>
    </row>
    <row r="11" spans="1:1" ht="34.5" x14ac:dyDescent="0.25">
      <c r="A11" s="103" t="s">
        <v>835</v>
      </c>
    </row>
    <row r="12" spans="1:1" ht="17.25" x14ac:dyDescent="0.25">
      <c r="A12" s="103" t="s">
        <v>836</v>
      </c>
    </row>
    <row r="13" spans="1:1" ht="17.25" x14ac:dyDescent="0.25">
      <c r="A13" s="103" t="s">
        <v>837</v>
      </c>
    </row>
    <row r="14" spans="1:1" ht="34.5" x14ac:dyDescent="0.25">
      <c r="A14" s="103" t="s">
        <v>838</v>
      </c>
    </row>
    <row r="15" spans="1:1" ht="17.25" x14ac:dyDescent="0.25">
      <c r="A15" s="103"/>
    </row>
    <row r="16" spans="1:1" ht="18.75" x14ac:dyDescent="0.25">
      <c r="A16" s="101" t="s">
        <v>839</v>
      </c>
    </row>
    <row r="17" spans="1:1" ht="17.25" x14ac:dyDescent="0.25">
      <c r="A17" s="104" t="s">
        <v>840</v>
      </c>
    </row>
    <row r="18" spans="1:1" ht="34.5" x14ac:dyDescent="0.25">
      <c r="A18" s="105" t="s">
        <v>841</v>
      </c>
    </row>
    <row r="19" spans="1:1" ht="34.5" x14ac:dyDescent="0.25">
      <c r="A19" s="105" t="s">
        <v>842</v>
      </c>
    </row>
    <row r="20" spans="1:1" ht="51.75" x14ac:dyDescent="0.25">
      <c r="A20" s="105" t="s">
        <v>843</v>
      </c>
    </row>
    <row r="21" spans="1:1" ht="86.25" x14ac:dyDescent="0.25">
      <c r="A21" s="105" t="s">
        <v>844</v>
      </c>
    </row>
    <row r="22" spans="1:1" ht="51.75" x14ac:dyDescent="0.25">
      <c r="A22" s="105" t="s">
        <v>845</v>
      </c>
    </row>
    <row r="23" spans="1:1" ht="34.5" x14ac:dyDescent="0.25">
      <c r="A23" s="105" t="s">
        <v>846</v>
      </c>
    </row>
    <row r="24" spans="1:1" ht="17.25" x14ac:dyDescent="0.25">
      <c r="A24" s="105" t="s">
        <v>847</v>
      </c>
    </row>
    <row r="25" spans="1:1" ht="17.25" x14ac:dyDescent="0.25">
      <c r="A25" s="104" t="s">
        <v>848</v>
      </c>
    </row>
    <row r="26" spans="1:1" ht="51.75" x14ac:dyDescent="0.3">
      <c r="A26" s="106" t="s">
        <v>849</v>
      </c>
    </row>
    <row r="27" spans="1:1" ht="17.25" x14ac:dyDescent="0.3">
      <c r="A27" s="106" t="s">
        <v>850</v>
      </c>
    </row>
    <row r="28" spans="1:1" ht="17.25" x14ac:dyDescent="0.25">
      <c r="A28" s="104" t="s">
        <v>851</v>
      </c>
    </row>
    <row r="29" spans="1:1" ht="34.5" x14ac:dyDescent="0.25">
      <c r="A29" s="105" t="s">
        <v>852</v>
      </c>
    </row>
    <row r="30" spans="1:1" ht="34.5" x14ac:dyDescent="0.25">
      <c r="A30" s="105" t="s">
        <v>853</v>
      </c>
    </row>
    <row r="31" spans="1:1" ht="34.5" x14ac:dyDescent="0.25">
      <c r="A31" s="105" t="s">
        <v>854</v>
      </c>
    </row>
    <row r="32" spans="1:1" ht="34.5" x14ac:dyDescent="0.25">
      <c r="A32" s="105" t="s">
        <v>855</v>
      </c>
    </row>
    <row r="33" spans="1:1" ht="17.25" x14ac:dyDescent="0.25">
      <c r="A33" s="105"/>
    </row>
    <row r="34" spans="1:1" ht="18.75" x14ac:dyDescent="0.25">
      <c r="A34" s="101" t="s">
        <v>856</v>
      </c>
    </row>
    <row r="35" spans="1:1" ht="17.25" x14ac:dyDescent="0.25">
      <c r="A35" s="104" t="s">
        <v>857</v>
      </c>
    </row>
    <row r="36" spans="1:1" ht="34.5" x14ac:dyDescent="0.25">
      <c r="A36" s="105" t="s">
        <v>858</v>
      </c>
    </row>
    <row r="37" spans="1:1" ht="34.5" x14ac:dyDescent="0.25">
      <c r="A37" s="105" t="s">
        <v>859</v>
      </c>
    </row>
    <row r="38" spans="1:1" ht="34.5" x14ac:dyDescent="0.25">
      <c r="A38" s="105" t="s">
        <v>860</v>
      </c>
    </row>
    <row r="39" spans="1:1" ht="17.25" x14ac:dyDescent="0.25">
      <c r="A39" s="105" t="s">
        <v>861</v>
      </c>
    </row>
    <row r="40" spans="1:1" ht="34.5" x14ac:dyDescent="0.25">
      <c r="A40" s="105" t="s">
        <v>862</v>
      </c>
    </row>
    <row r="41" spans="1:1" ht="17.25" x14ac:dyDescent="0.25">
      <c r="A41" s="104" t="s">
        <v>863</v>
      </c>
    </row>
    <row r="42" spans="1:1" ht="17.25" x14ac:dyDescent="0.25">
      <c r="A42" s="105" t="s">
        <v>864</v>
      </c>
    </row>
    <row r="43" spans="1:1" ht="17.25" x14ac:dyDescent="0.3">
      <c r="A43" s="106" t="s">
        <v>865</v>
      </c>
    </row>
    <row r="44" spans="1:1" ht="17.25" x14ac:dyDescent="0.25">
      <c r="A44" s="104" t="s">
        <v>866</v>
      </c>
    </row>
    <row r="45" spans="1:1" ht="34.5" x14ac:dyDescent="0.3">
      <c r="A45" s="106" t="s">
        <v>867</v>
      </c>
    </row>
    <row r="46" spans="1:1" ht="34.5" x14ac:dyDescent="0.25">
      <c r="A46" s="105" t="s">
        <v>868</v>
      </c>
    </row>
    <row r="47" spans="1:1" ht="51.75" x14ac:dyDescent="0.25">
      <c r="A47" s="105" t="s">
        <v>869</v>
      </c>
    </row>
    <row r="48" spans="1:1" ht="17.25" x14ac:dyDescent="0.25">
      <c r="A48" s="105" t="s">
        <v>870</v>
      </c>
    </row>
    <row r="49" spans="1:1" ht="17.25" x14ac:dyDescent="0.3">
      <c r="A49" s="106" t="s">
        <v>871</v>
      </c>
    </row>
    <row r="50" spans="1:1" ht="17.25" x14ac:dyDescent="0.25">
      <c r="A50" s="104" t="s">
        <v>872</v>
      </c>
    </row>
    <row r="51" spans="1:1" ht="34.5" x14ac:dyDescent="0.3">
      <c r="A51" s="106" t="s">
        <v>873</v>
      </c>
    </row>
    <row r="52" spans="1:1" ht="17.25" x14ac:dyDescent="0.25">
      <c r="A52" s="105" t="s">
        <v>874</v>
      </c>
    </row>
    <row r="53" spans="1:1" ht="34.5" x14ac:dyDescent="0.3">
      <c r="A53" s="106" t="s">
        <v>875</v>
      </c>
    </row>
    <row r="54" spans="1:1" ht="17.25" x14ac:dyDescent="0.25">
      <c r="A54" s="104" t="s">
        <v>876</v>
      </c>
    </row>
    <row r="55" spans="1:1" ht="17.25" x14ac:dyDescent="0.3">
      <c r="A55" s="106" t="s">
        <v>877</v>
      </c>
    </row>
    <row r="56" spans="1:1" ht="34.5" x14ac:dyDescent="0.25">
      <c r="A56" s="105" t="s">
        <v>878</v>
      </c>
    </row>
    <row r="57" spans="1:1" ht="17.25" x14ac:dyDescent="0.25">
      <c r="A57" s="105" t="s">
        <v>879</v>
      </c>
    </row>
    <row r="58" spans="1:1" ht="34.5" x14ac:dyDescent="0.25">
      <c r="A58" s="105" t="s">
        <v>880</v>
      </c>
    </row>
    <row r="59" spans="1:1" ht="17.25" x14ac:dyDescent="0.25">
      <c r="A59" s="104" t="s">
        <v>881</v>
      </c>
    </row>
    <row r="60" spans="1:1" ht="34.5" x14ac:dyDescent="0.25">
      <c r="A60" s="105" t="s">
        <v>882</v>
      </c>
    </row>
    <row r="61" spans="1:1" ht="17.25" x14ac:dyDescent="0.25">
      <c r="A61" s="107"/>
    </row>
    <row r="62" spans="1:1" ht="18.75" x14ac:dyDescent="0.25">
      <c r="A62" s="101" t="s">
        <v>883</v>
      </c>
    </row>
    <row r="63" spans="1:1" ht="17.25" x14ac:dyDescent="0.25">
      <c r="A63" s="104" t="s">
        <v>884</v>
      </c>
    </row>
    <row r="64" spans="1:1" ht="34.5" x14ac:dyDescent="0.25">
      <c r="A64" s="105" t="s">
        <v>885</v>
      </c>
    </row>
    <row r="65" spans="1:1" ht="17.25" x14ac:dyDescent="0.25">
      <c r="A65" s="105" t="s">
        <v>886</v>
      </c>
    </row>
    <row r="66" spans="1:1" ht="34.5" x14ac:dyDescent="0.25">
      <c r="A66" s="103" t="s">
        <v>887</v>
      </c>
    </row>
    <row r="67" spans="1:1" ht="34.5" x14ac:dyDescent="0.25">
      <c r="A67" s="103" t="s">
        <v>888</v>
      </c>
    </row>
    <row r="68" spans="1:1" ht="34.5" x14ac:dyDescent="0.25">
      <c r="A68" s="103" t="s">
        <v>889</v>
      </c>
    </row>
    <row r="69" spans="1:1" ht="17.25" x14ac:dyDescent="0.25">
      <c r="A69" s="108" t="s">
        <v>890</v>
      </c>
    </row>
    <row r="70" spans="1:1" ht="51.75" x14ac:dyDescent="0.25">
      <c r="A70" s="103" t="s">
        <v>891</v>
      </c>
    </row>
    <row r="71" spans="1:1" ht="17.25" x14ac:dyDescent="0.25">
      <c r="A71" s="103" t="s">
        <v>892</v>
      </c>
    </row>
    <row r="72" spans="1:1" ht="17.25" x14ac:dyDescent="0.25">
      <c r="A72" s="108" t="s">
        <v>893</v>
      </c>
    </row>
    <row r="73" spans="1:1" ht="17.25" x14ac:dyDescent="0.25">
      <c r="A73" s="103" t="s">
        <v>894</v>
      </c>
    </row>
    <row r="74" spans="1:1" ht="17.25" x14ac:dyDescent="0.25">
      <c r="A74" s="108" t="s">
        <v>895</v>
      </c>
    </row>
    <row r="75" spans="1:1" ht="34.5" x14ac:dyDescent="0.25">
      <c r="A75" s="103" t="s">
        <v>896</v>
      </c>
    </row>
    <row r="76" spans="1:1" ht="17.25" x14ac:dyDescent="0.25">
      <c r="A76" s="103" t="s">
        <v>897</v>
      </c>
    </row>
    <row r="77" spans="1:1" ht="51.75" x14ac:dyDescent="0.25">
      <c r="A77" s="103" t="s">
        <v>898</v>
      </c>
    </row>
    <row r="78" spans="1:1" ht="17.25" x14ac:dyDescent="0.25">
      <c r="A78" s="108" t="s">
        <v>899</v>
      </c>
    </row>
    <row r="79" spans="1:1" ht="17.25" x14ac:dyDescent="0.3">
      <c r="A79" s="102" t="s">
        <v>900</v>
      </c>
    </row>
    <row r="80" spans="1:1" ht="17.25" x14ac:dyDescent="0.25">
      <c r="A80" s="108" t="s">
        <v>901</v>
      </c>
    </row>
    <row r="81" spans="1:1" ht="34.5" x14ac:dyDescent="0.25">
      <c r="A81" s="103" t="s">
        <v>902</v>
      </c>
    </row>
    <row r="82" spans="1:1" ht="34.5" x14ac:dyDescent="0.25">
      <c r="A82" s="103" t="s">
        <v>903</v>
      </c>
    </row>
    <row r="83" spans="1:1" ht="34.5" x14ac:dyDescent="0.25">
      <c r="A83" s="103" t="s">
        <v>904</v>
      </c>
    </row>
    <row r="84" spans="1:1" ht="34.5" x14ac:dyDescent="0.25">
      <c r="A84" s="103" t="s">
        <v>905</v>
      </c>
    </row>
    <row r="85" spans="1:1" ht="34.5" x14ac:dyDescent="0.25">
      <c r="A85" s="103" t="s">
        <v>906</v>
      </c>
    </row>
    <row r="86" spans="1:1" ht="17.25" x14ac:dyDescent="0.25">
      <c r="A86" s="108" t="s">
        <v>907</v>
      </c>
    </row>
    <row r="87" spans="1:1" ht="17.25" x14ac:dyDescent="0.25">
      <c r="A87" s="103" t="s">
        <v>908</v>
      </c>
    </row>
    <row r="88" spans="1:1" ht="34.5" x14ac:dyDescent="0.25">
      <c r="A88" s="103" t="s">
        <v>909</v>
      </c>
    </row>
    <row r="89" spans="1:1" ht="17.25" x14ac:dyDescent="0.25">
      <c r="A89" s="108" t="s">
        <v>910</v>
      </c>
    </row>
    <row r="90" spans="1:1" ht="34.5" x14ac:dyDescent="0.25">
      <c r="A90" s="103" t="s">
        <v>911</v>
      </c>
    </row>
    <row r="91" spans="1:1" ht="17.25" x14ac:dyDescent="0.25">
      <c r="A91" s="108" t="s">
        <v>912</v>
      </c>
    </row>
    <row r="92" spans="1:1" ht="17.25" x14ac:dyDescent="0.3">
      <c r="A92" s="102" t="s">
        <v>913</v>
      </c>
    </row>
    <row r="93" spans="1:1" ht="17.25" x14ac:dyDescent="0.25">
      <c r="A93" s="103" t="s">
        <v>914</v>
      </c>
    </row>
    <row r="94" spans="1:1" ht="17.25" x14ac:dyDescent="0.25">
      <c r="A94" s="103"/>
    </row>
    <row r="95" spans="1:1" ht="18.75" x14ac:dyDescent="0.25">
      <c r="A95" s="101" t="s">
        <v>915</v>
      </c>
    </row>
    <row r="96" spans="1:1" ht="34.5" x14ac:dyDescent="0.3">
      <c r="A96" s="102" t="s">
        <v>916</v>
      </c>
    </row>
    <row r="97" spans="1:1" ht="17.25" x14ac:dyDescent="0.3">
      <c r="A97" s="102" t="s">
        <v>917</v>
      </c>
    </row>
    <row r="98" spans="1:1" ht="17.25" x14ac:dyDescent="0.25">
      <c r="A98" s="108" t="s">
        <v>918</v>
      </c>
    </row>
    <row r="99" spans="1:1" ht="17.25" x14ac:dyDescent="0.25">
      <c r="A99" s="100" t="s">
        <v>919</v>
      </c>
    </row>
    <row r="100" spans="1:1" ht="17.25" x14ac:dyDescent="0.25">
      <c r="A100" s="103" t="s">
        <v>920</v>
      </c>
    </row>
    <row r="101" spans="1:1" ht="17.25" x14ac:dyDescent="0.25">
      <c r="A101" s="103" t="s">
        <v>921</v>
      </c>
    </row>
    <row r="102" spans="1:1" ht="17.25" x14ac:dyDescent="0.25">
      <c r="A102" s="103" t="s">
        <v>922</v>
      </c>
    </row>
    <row r="103" spans="1:1" ht="17.25" x14ac:dyDescent="0.25">
      <c r="A103" s="103" t="s">
        <v>923</v>
      </c>
    </row>
    <row r="104" spans="1:1" ht="34.5" x14ac:dyDescent="0.25">
      <c r="A104" s="103" t="s">
        <v>924</v>
      </c>
    </row>
    <row r="105" spans="1:1" ht="17.25" x14ac:dyDescent="0.25">
      <c r="A105" s="100" t="s">
        <v>925</v>
      </c>
    </row>
    <row r="106" spans="1:1" ht="17.25" x14ac:dyDescent="0.25">
      <c r="A106" s="103" t="s">
        <v>926</v>
      </c>
    </row>
    <row r="107" spans="1:1" ht="17.25" x14ac:dyDescent="0.25">
      <c r="A107" s="103" t="s">
        <v>927</v>
      </c>
    </row>
    <row r="108" spans="1:1" ht="17.25" x14ac:dyDescent="0.25">
      <c r="A108" s="103" t="s">
        <v>928</v>
      </c>
    </row>
    <row r="109" spans="1:1" ht="17.25" x14ac:dyDescent="0.25">
      <c r="A109" s="103" t="s">
        <v>929</v>
      </c>
    </row>
    <row r="110" spans="1:1" ht="17.25" x14ac:dyDescent="0.25">
      <c r="A110" s="103" t="s">
        <v>930</v>
      </c>
    </row>
    <row r="111" spans="1:1" ht="17.25" x14ac:dyDescent="0.25">
      <c r="A111" s="103" t="s">
        <v>931</v>
      </c>
    </row>
    <row r="112" spans="1:1" ht="17.25" x14ac:dyDescent="0.25">
      <c r="A112" s="108" t="s">
        <v>932</v>
      </c>
    </row>
    <row r="113" spans="1:1" ht="17.25" x14ac:dyDescent="0.25">
      <c r="A113" s="103" t="s">
        <v>933</v>
      </c>
    </row>
    <row r="114" spans="1:1" ht="17.25" x14ac:dyDescent="0.25">
      <c r="A114" s="100" t="s">
        <v>934</v>
      </c>
    </row>
    <row r="115" spans="1:1" ht="17.25" x14ac:dyDescent="0.25">
      <c r="A115" s="103" t="s">
        <v>935</v>
      </c>
    </row>
    <row r="116" spans="1:1" ht="17.25" x14ac:dyDescent="0.25">
      <c r="A116" s="103" t="s">
        <v>936</v>
      </c>
    </row>
    <row r="117" spans="1:1" ht="17.25" x14ac:dyDescent="0.25">
      <c r="A117" s="100" t="s">
        <v>937</v>
      </c>
    </row>
    <row r="118" spans="1:1" ht="17.25" x14ac:dyDescent="0.25">
      <c r="A118" s="103" t="s">
        <v>938</v>
      </c>
    </row>
    <row r="119" spans="1:1" ht="17.25" x14ac:dyDescent="0.25">
      <c r="A119" s="103" t="s">
        <v>939</v>
      </c>
    </row>
    <row r="120" spans="1:1" ht="17.25" x14ac:dyDescent="0.25">
      <c r="A120" s="103" t="s">
        <v>940</v>
      </c>
    </row>
    <row r="121" spans="1:1" ht="17.25" x14ac:dyDescent="0.25">
      <c r="A121" s="108" t="s">
        <v>941</v>
      </c>
    </row>
    <row r="122" spans="1:1" ht="17.25" x14ac:dyDescent="0.25">
      <c r="A122" s="100" t="s">
        <v>942</v>
      </c>
    </row>
    <row r="123" spans="1:1" ht="17.25" x14ac:dyDescent="0.25">
      <c r="A123" s="100" t="s">
        <v>943</v>
      </c>
    </row>
    <row r="124" spans="1:1" ht="17.25" x14ac:dyDescent="0.25">
      <c r="A124" s="103" t="s">
        <v>944</v>
      </c>
    </row>
    <row r="125" spans="1:1" ht="17.25" x14ac:dyDescent="0.25">
      <c r="A125" s="103" t="s">
        <v>945</v>
      </c>
    </row>
    <row r="126" spans="1:1" ht="17.25" x14ac:dyDescent="0.25">
      <c r="A126" s="103" t="s">
        <v>946</v>
      </c>
    </row>
    <row r="127" spans="1:1" ht="17.25" x14ac:dyDescent="0.25">
      <c r="A127" s="103" t="s">
        <v>947</v>
      </c>
    </row>
    <row r="128" spans="1:1" ht="17.25" x14ac:dyDescent="0.25">
      <c r="A128" s="103" t="s">
        <v>948</v>
      </c>
    </row>
    <row r="129" spans="1:1" ht="17.25" x14ac:dyDescent="0.25">
      <c r="A129" s="108" t="s">
        <v>949</v>
      </c>
    </row>
    <row r="130" spans="1:1" ht="34.5" x14ac:dyDescent="0.25">
      <c r="A130" s="103" t="s">
        <v>950</v>
      </c>
    </row>
    <row r="131" spans="1:1" ht="69" x14ac:dyDescent="0.25">
      <c r="A131" s="103" t="s">
        <v>951</v>
      </c>
    </row>
    <row r="132" spans="1:1" ht="34.5" x14ac:dyDescent="0.25">
      <c r="A132" s="103" t="s">
        <v>952</v>
      </c>
    </row>
    <row r="133" spans="1:1" ht="17.25" x14ac:dyDescent="0.25">
      <c r="A133" s="108" t="s">
        <v>953</v>
      </c>
    </row>
    <row r="134" spans="1:1" ht="34.5" x14ac:dyDescent="0.25">
      <c r="A134" s="100" t="s">
        <v>954</v>
      </c>
    </row>
    <row r="135" spans="1:1" ht="17.25" x14ac:dyDescent="0.25">
      <c r="A135" s="100"/>
    </row>
    <row r="136" spans="1:1" ht="18.75" x14ac:dyDescent="0.25">
      <c r="A136" s="101" t="s">
        <v>955</v>
      </c>
    </row>
    <row r="137" spans="1:1" ht="17.25" x14ac:dyDescent="0.25">
      <c r="A137" s="103" t="s">
        <v>956</v>
      </c>
    </row>
    <row r="138" spans="1:1" ht="34.5" x14ac:dyDescent="0.25">
      <c r="A138" s="105" t="s">
        <v>957</v>
      </c>
    </row>
    <row r="139" spans="1:1" ht="34.5" x14ac:dyDescent="0.25">
      <c r="A139" s="105" t="s">
        <v>958</v>
      </c>
    </row>
    <row r="140" spans="1:1" ht="17.25" x14ac:dyDescent="0.25">
      <c r="A140" s="104" t="s">
        <v>959</v>
      </c>
    </row>
    <row r="141" spans="1:1" ht="17.25" x14ac:dyDescent="0.25">
      <c r="A141" s="109" t="s">
        <v>960</v>
      </c>
    </row>
    <row r="142" spans="1:1" ht="34.5" x14ac:dyDescent="0.3">
      <c r="A142" s="106" t="s">
        <v>961</v>
      </c>
    </row>
    <row r="143" spans="1:1" ht="17.25" x14ac:dyDescent="0.25">
      <c r="A143" s="105" t="s">
        <v>962</v>
      </c>
    </row>
    <row r="144" spans="1:1" ht="17.25" x14ac:dyDescent="0.25">
      <c r="A144" s="105" t="s">
        <v>963</v>
      </c>
    </row>
    <row r="145" spans="1:1" ht="17.25" x14ac:dyDescent="0.25">
      <c r="A145" s="109" t="s">
        <v>964</v>
      </c>
    </row>
    <row r="146" spans="1:1" ht="17.25" x14ac:dyDescent="0.25">
      <c r="A146" s="104" t="s">
        <v>965</v>
      </c>
    </row>
    <row r="147" spans="1:1" ht="17.25" x14ac:dyDescent="0.25">
      <c r="A147" s="109" t="s">
        <v>966</v>
      </c>
    </row>
    <row r="148" spans="1:1" ht="17.25" x14ac:dyDescent="0.25">
      <c r="A148" s="105" t="s">
        <v>967</v>
      </c>
    </row>
    <row r="149" spans="1:1" ht="17.25" x14ac:dyDescent="0.25">
      <c r="A149" s="105" t="s">
        <v>968</v>
      </c>
    </row>
    <row r="150" spans="1:1" ht="17.25" x14ac:dyDescent="0.25">
      <c r="A150" s="105" t="s">
        <v>969</v>
      </c>
    </row>
    <row r="151" spans="1:1" ht="34.5" x14ac:dyDescent="0.25">
      <c r="A151" s="109" t="s">
        <v>970</v>
      </c>
    </row>
    <row r="152" spans="1:1" ht="17.25" x14ac:dyDescent="0.25">
      <c r="A152" s="104" t="s">
        <v>971</v>
      </c>
    </row>
    <row r="153" spans="1:1" ht="17.25" x14ac:dyDescent="0.25">
      <c r="A153" s="105" t="s">
        <v>972</v>
      </c>
    </row>
    <row r="154" spans="1:1" ht="17.25" x14ac:dyDescent="0.25">
      <c r="A154" s="105" t="s">
        <v>973</v>
      </c>
    </row>
    <row r="155" spans="1:1" ht="17.25" x14ac:dyDescent="0.25">
      <c r="A155" s="105" t="s">
        <v>974</v>
      </c>
    </row>
    <row r="156" spans="1:1" ht="17.25" x14ac:dyDescent="0.25">
      <c r="A156" s="105" t="s">
        <v>975</v>
      </c>
    </row>
    <row r="157" spans="1:1" ht="34.5" x14ac:dyDescent="0.25">
      <c r="A157" s="105" t="s">
        <v>976</v>
      </c>
    </row>
    <row r="158" spans="1:1" ht="34.5" x14ac:dyDescent="0.25">
      <c r="A158" s="105" t="s">
        <v>977</v>
      </c>
    </row>
    <row r="159" spans="1:1" ht="17.25" x14ac:dyDescent="0.25">
      <c r="A159" s="104" t="s">
        <v>978</v>
      </c>
    </row>
    <row r="160" spans="1:1" ht="34.5" x14ac:dyDescent="0.25">
      <c r="A160" s="105" t="s">
        <v>979</v>
      </c>
    </row>
    <row r="161" spans="1:1" ht="34.5" x14ac:dyDescent="0.25">
      <c r="A161" s="105" t="s">
        <v>980</v>
      </c>
    </row>
    <row r="162" spans="1:1" ht="17.25" x14ac:dyDescent="0.25">
      <c r="A162" s="105" t="s">
        <v>981</v>
      </c>
    </row>
    <row r="163" spans="1:1" ht="17.25" x14ac:dyDescent="0.25">
      <c r="A163" s="104" t="s">
        <v>982</v>
      </c>
    </row>
    <row r="164" spans="1:1" ht="34.5" x14ac:dyDescent="0.3">
      <c r="A164" s="106" t="s">
        <v>996</v>
      </c>
    </row>
    <row r="165" spans="1:1" ht="34.5" x14ac:dyDescent="0.25">
      <c r="A165" s="105" t="s">
        <v>983</v>
      </c>
    </row>
    <row r="166" spans="1:1" ht="17.25" x14ac:dyDescent="0.25">
      <c r="A166" s="104" t="s">
        <v>984</v>
      </c>
    </row>
    <row r="167" spans="1:1" ht="17.25" x14ac:dyDescent="0.25">
      <c r="A167" s="105" t="s">
        <v>985</v>
      </c>
    </row>
    <row r="168" spans="1:1" ht="17.25" x14ac:dyDescent="0.25">
      <c r="A168" s="104" t="s">
        <v>986</v>
      </c>
    </row>
    <row r="169" spans="1:1" ht="17.25" x14ac:dyDescent="0.3">
      <c r="A169" s="106" t="s">
        <v>987</v>
      </c>
    </row>
    <row r="170" spans="1:1" ht="17.25" x14ac:dyDescent="0.3">
      <c r="A170" s="106"/>
    </row>
    <row r="171" spans="1:1" ht="17.25" x14ac:dyDescent="0.3">
      <c r="A171" s="106"/>
    </row>
    <row r="172" spans="1:1" ht="17.25" x14ac:dyDescent="0.3">
      <c r="A172" s="106"/>
    </row>
    <row r="173" spans="1:1" ht="17.25" x14ac:dyDescent="0.3">
      <c r="A173" s="106"/>
    </row>
    <row r="174" spans="1:1" ht="17.25" x14ac:dyDescent="0.3">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tabColor rgb="FF243386"/>
  </sheetPr>
  <dimension ref="A1:D2878"/>
  <sheetViews>
    <sheetView workbookViewId="0">
      <selection activeCell="I27" sqref="I27"/>
    </sheetView>
  </sheetViews>
  <sheetFormatPr defaultRowHeight="15" x14ac:dyDescent="0.25"/>
  <cols>
    <col min="1" max="1" width="14" customWidth="1"/>
    <col min="2" max="2" width="21" customWidth="1"/>
    <col min="3" max="3" width="41" customWidth="1"/>
    <col min="4" max="4" width="13" customWidth="1"/>
  </cols>
  <sheetData>
    <row r="1" spans="1:4" x14ac:dyDescent="0.25">
      <c r="A1" t="s">
        <v>2416</v>
      </c>
      <c r="B1" t="s">
        <v>2417</v>
      </c>
      <c r="C1" t="s">
        <v>2937</v>
      </c>
      <c r="D1" t="s">
        <v>2938</v>
      </c>
    </row>
    <row r="2" spans="1:4" x14ac:dyDescent="0.25">
      <c r="A2" t="s">
        <v>2406</v>
      </c>
      <c r="B2" t="s">
        <v>2884</v>
      </c>
      <c r="C2" t="s">
        <v>2424</v>
      </c>
      <c r="D2">
        <v>52.035516460000011</v>
      </c>
    </row>
    <row r="3" spans="1:4" x14ac:dyDescent="0.25">
      <c r="A3" t="s">
        <v>2406</v>
      </c>
      <c r="B3" t="s">
        <v>2884</v>
      </c>
      <c r="C3" t="s">
        <v>2421</v>
      </c>
      <c r="D3">
        <v>8.5396502000000023</v>
      </c>
    </row>
    <row r="4" spans="1:4" x14ac:dyDescent="0.25">
      <c r="A4" t="s">
        <v>2406</v>
      </c>
      <c r="B4" t="s">
        <v>2884</v>
      </c>
      <c r="C4" t="s">
        <v>2423</v>
      </c>
      <c r="D4">
        <v>21.741188449999996</v>
      </c>
    </row>
    <row r="5" spans="1:4" x14ac:dyDescent="0.25">
      <c r="A5" t="s">
        <v>2406</v>
      </c>
      <c r="B5" t="s">
        <v>2884</v>
      </c>
      <c r="C5" t="s">
        <v>2422</v>
      </c>
      <c r="D5">
        <v>19.256328979999992</v>
      </c>
    </row>
    <row r="6" spans="1:4" x14ac:dyDescent="0.25">
      <c r="A6" t="s">
        <v>2406</v>
      </c>
      <c r="B6" t="s">
        <v>2884</v>
      </c>
      <c r="C6" t="s">
        <v>2425</v>
      </c>
      <c r="D6">
        <v>44.555712070000006</v>
      </c>
    </row>
    <row r="7" spans="1:4" x14ac:dyDescent="0.25">
      <c r="A7" t="s">
        <v>2406</v>
      </c>
      <c r="B7" t="s">
        <v>2886</v>
      </c>
      <c r="C7" t="s">
        <v>2424</v>
      </c>
      <c r="D7">
        <v>67.552868570000001</v>
      </c>
    </row>
    <row r="8" spans="1:4" x14ac:dyDescent="0.25">
      <c r="A8" t="s">
        <v>2406</v>
      </c>
      <c r="B8" t="s">
        <v>2886</v>
      </c>
      <c r="C8" t="s">
        <v>2421</v>
      </c>
      <c r="D8">
        <v>476.12383901999999</v>
      </c>
    </row>
    <row r="9" spans="1:4" x14ac:dyDescent="0.25">
      <c r="A9" t="s">
        <v>2406</v>
      </c>
      <c r="B9" t="s">
        <v>2886</v>
      </c>
      <c r="C9" t="s">
        <v>2423</v>
      </c>
      <c r="D9">
        <v>32.00265856</v>
      </c>
    </row>
    <row r="10" spans="1:4" x14ac:dyDescent="0.25">
      <c r="A10" t="s">
        <v>2406</v>
      </c>
      <c r="B10" t="s">
        <v>2886</v>
      </c>
      <c r="C10" t="s">
        <v>2710</v>
      </c>
      <c r="D10">
        <v>1.46839827</v>
      </c>
    </row>
    <row r="11" spans="1:4" x14ac:dyDescent="0.25">
      <c r="A11" t="s">
        <v>2406</v>
      </c>
      <c r="B11" t="s">
        <v>2886</v>
      </c>
      <c r="C11" t="s">
        <v>2422</v>
      </c>
      <c r="D11">
        <v>107.85998092</v>
      </c>
    </row>
    <row r="12" spans="1:4" x14ac:dyDescent="0.25">
      <c r="A12" t="s">
        <v>2406</v>
      </c>
      <c r="B12" t="s">
        <v>2886</v>
      </c>
      <c r="C12" t="s">
        <v>2425</v>
      </c>
      <c r="D12">
        <v>189.90922520000001</v>
      </c>
    </row>
    <row r="13" spans="1:4" x14ac:dyDescent="0.25">
      <c r="A13" t="s">
        <v>2406</v>
      </c>
      <c r="B13" t="s">
        <v>2881</v>
      </c>
      <c r="C13" t="s">
        <v>2424</v>
      </c>
      <c r="D13">
        <v>28.477188140000003</v>
      </c>
    </row>
    <row r="14" spans="1:4" x14ac:dyDescent="0.25">
      <c r="A14" t="s">
        <v>2406</v>
      </c>
      <c r="B14" t="s">
        <v>2881</v>
      </c>
      <c r="C14" t="s">
        <v>2421</v>
      </c>
      <c r="D14">
        <v>36.772032330000009</v>
      </c>
    </row>
    <row r="15" spans="1:4" x14ac:dyDescent="0.25">
      <c r="A15" t="s">
        <v>2406</v>
      </c>
      <c r="B15" t="s">
        <v>2881</v>
      </c>
      <c r="C15" t="s">
        <v>2423</v>
      </c>
      <c r="D15">
        <v>26.686467790000005</v>
      </c>
    </row>
    <row r="16" spans="1:4" x14ac:dyDescent="0.25">
      <c r="A16" t="s">
        <v>2406</v>
      </c>
      <c r="B16" t="s">
        <v>2881</v>
      </c>
      <c r="C16" t="s">
        <v>2422</v>
      </c>
      <c r="D16">
        <v>63.555080499999946</v>
      </c>
    </row>
    <row r="17" spans="1:4" x14ac:dyDescent="0.25">
      <c r="A17" t="s">
        <v>2406</v>
      </c>
      <c r="B17" t="s">
        <v>2881</v>
      </c>
      <c r="C17" t="s">
        <v>2425</v>
      </c>
      <c r="D17">
        <v>29.427339810000017</v>
      </c>
    </row>
    <row r="18" spans="1:4" x14ac:dyDescent="0.25">
      <c r="A18" t="s">
        <v>2406</v>
      </c>
      <c r="B18" t="s">
        <v>2888</v>
      </c>
      <c r="C18" t="s">
        <v>2424</v>
      </c>
      <c r="D18">
        <v>54.668352260000006</v>
      </c>
    </row>
    <row r="19" spans="1:4" x14ac:dyDescent="0.25">
      <c r="A19" t="s">
        <v>2406</v>
      </c>
      <c r="B19" t="s">
        <v>2888</v>
      </c>
      <c r="C19" t="s">
        <v>2421</v>
      </c>
      <c r="D19">
        <v>5.0733817700000001</v>
      </c>
    </row>
    <row r="20" spans="1:4" x14ac:dyDescent="0.25">
      <c r="A20" t="s">
        <v>2406</v>
      </c>
      <c r="B20" t="s">
        <v>2888</v>
      </c>
      <c r="C20" t="s">
        <v>2423</v>
      </c>
      <c r="D20">
        <v>5.5779310600000001</v>
      </c>
    </row>
    <row r="21" spans="1:4" x14ac:dyDescent="0.25">
      <c r="A21" t="s">
        <v>2406</v>
      </c>
      <c r="B21" t="s">
        <v>2888</v>
      </c>
      <c r="C21" t="s">
        <v>2422</v>
      </c>
      <c r="D21">
        <v>59.181226489999993</v>
      </c>
    </row>
    <row r="22" spans="1:4" x14ac:dyDescent="0.25">
      <c r="A22" t="s">
        <v>2406</v>
      </c>
      <c r="B22" t="s">
        <v>2888</v>
      </c>
      <c r="C22" t="s">
        <v>2425</v>
      </c>
      <c r="D22">
        <v>76.610038029999998</v>
      </c>
    </row>
    <row r="23" spans="1:4" x14ac:dyDescent="0.25">
      <c r="A23" t="s">
        <v>2406</v>
      </c>
      <c r="B23" t="s">
        <v>2888</v>
      </c>
      <c r="C23" t="s">
        <v>2710</v>
      </c>
      <c r="D23">
        <v>2922.9500000000003</v>
      </c>
    </row>
    <row r="24" spans="1:4" x14ac:dyDescent="0.25">
      <c r="A24" t="s">
        <v>2406</v>
      </c>
      <c r="B24" t="s">
        <v>2883</v>
      </c>
      <c r="C24" t="s">
        <v>2424</v>
      </c>
      <c r="D24">
        <v>51.725188700000011</v>
      </c>
    </row>
    <row r="25" spans="1:4" x14ac:dyDescent="0.25">
      <c r="A25" t="s">
        <v>2406</v>
      </c>
      <c r="B25" t="s">
        <v>2883</v>
      </c>
      <c r="C25" t="s">
        <v>2421</v>
      </c>
      <c r="D25">
        <v>51.151500539999965</v>
      </c>
    </row>
    <row r="26" spans="1:4" x14ac:dyDescent="0.25">
      <c r="A26" t="s">
        <v>2406</v>
      </c>
      <c r="B26" t="s">
        <v>2883</v>
      </c>
      <c r="C26" t="s">
        <v>2423</v>
      </c>
      <c r="D26">
        <v>33.576799200000004</v>
      </c>
    </row>
    <row r="27" spans="1:4" x14ac:dyDescent="0.25">
      <c r="A27" t="s">
        <v>2406</v>
      </c>
      <c r="B27" t="s">
        <v>2883</v>
      </c>
      <c r="C27" t="s">
        <v>2422</v>
      </c>
      <c r="D27">
        <v>24.982525850000009</v>
      </c>
    </row>
    <row r="28" spans="1:4" x14ac:dyDescent="0.25">
      <c r="A28" t="s">
        <v>2406</v>
      </c>
      <c r="B28" t="s">
        <v>2883</v>
      </c>
      <c r="C28" t="s">
        <v>2425</v>
      </c>
      <c r="D28">
        <v>48.881391179999945</v>
      </c>
    </row>
    <row r="29" spans="1:4" x14ac:dyDescent="0.25">
      <c r="A29" t="s">
        <v>2406</v>
      </c>
      <c r="B29" t="s">
        <v>2889</v>
      </c>
      <c r="C29" t="s">
        <v>2424</v>
      </c>
      <c r="D29">
        <v>5.0431619200000002</v>
      </c>
    </row>
    <row r="30" spans="1:4" x14ac:dyDescent="0.25">
      <c r="A30" t="s">
        <v>2406</v>
      </c>
      <c r="B30" t="s">
        <v>2889</v>
      </c>
      <c r="C30" t="s">
        <v>2421</v>
      </c>
      <c r="D30">
        <v>0.23211172999999999</v>
      </c>
    </row>
    <row r="31" spans="1:4" x14ac:dyDescent="0.25">
      <c r="A31" t="s">
        <v>2406</v>
      </c>
      <c r="B31" t="s">
        <v>2889</v>
      </c>
      <c r="C31" t="s">
        <v>2423</v>
      </c>
      <c r="D31">
        <v>0.43905875000000005</v>
      </c>
    </row>
    <row r="32" spans="1:4" x14ac:dyDescent="0.25">
      <c r="A32" t="s">
        <v>2406</v>
      </c>
      <c r="B32" t="s">
        <v>2889</v>
      </c>
      <c r="C32" t="s">
        <v>2422</v>
      </c>
      <c r="D32">
        <v>0.10925221</v>
      </c>
    </row>
    <row r="33" spans="1:4" x14ac:dyDescent="0.25">
      <c r="A33" t="s">
        <v>2406</v>
      </c>
      <c r="B33" t="s">
        <v>2889</v>
      </c>
      <c r="C33" t="s">
        <v>2425</v>
      </c>
      <c r="D33">
        <v>0.38437018000000001</v>
      </c>
    </row>
    <row r="34" spans="1:4" x14ac:dyDescent="0.25">
      <c r="A34" t="s">
        <v>2406</v>
      </c>
      <c r="B34" t="s">
        <v>2880</v>
      </c>
      <c r="C34" t="s">
        <v>2424</v>
      </c>
      <c r="D34">
        <v>927.02210918999958</v>
      </c>
    </row>
    <row r="35" spans="1:4" x14ac:dyDescent="0.25">
      <c r="A35" t="s">
        <v>2406</v>
      </c>
      <c r="B35" t="s">
        <v>2880</v>
      </c>
      <c r="C35" t="s">
        <v>2421</v>
      </c>
      <c r="D35">
        <v>634.41462957000101</v>
      </c>
    </row>
    <row r="36" spans="1:4" x14ac:dyDescent="0.25">
      <c r="A36" t="s">
        <v>2406</v>
      </c>
      <c r="B36" t="s">
        <v>2880</v>
      </c>
      <c r="C36" t="s">
        <v>2423</v>
      </c>
      <c r="D36">
        <v>503.19896209000069</v>
      </c>
    </row>
    <row r="37" spans="1:4" x14ac:dyDescent="0.25">
      <c r="A37" t="s">
        <v>2406</v>
      </c>
      <c r="B37" t="s">
        <v>2880</v>
      </c>
      <c r="C37" t="s">
        <v>2710</v>
      </c>
      <c r="D37">
        <v>4.7195921400000005</v>
      </c>
    </row>
    <row r="38" spans="1:4" x14ac:dyDescent="0.25">
      <c r="A38" t="s">
        <v>2406</v>
      </c>
      <c r="B38" t="s">
        <v>2880</v>
      </c>
      <c r="C38" t="s">
        <v>2422</v>
      </c>
      <c r="D38">
        <v>1033.923946279999</v>
      </c>
    </row>
    <row r="39" spans="1:4" x14ac:dyDescent="0.25">
      <c r="A39" t="s">
        <v>2406</v>
      </c>
      <c r="B39" t="s">
        <v>2880</v>
      </c>
      <c r="C39" t="s">
        <v>2425</v>
      </c>
      <c r="D39">
        <v>1167.3743920500019</v>
      </c>
    </row>
    <row r="40" spans="1:4" x14ac:dyDescent="0.25">
      <c r="A40" t="s">
        <v>2406</v>
      </c>
      <c r="B40" t="s">
        <v>2880</v>
      </c>
      <c r="C40" t="s">
        <v>2710</v>
      </c>
      <c r="D40">
        <v>28.843261389999999</v>
      </c>
    </row>
    <row r="41" spans="1:4" x14ac:dyDescent="0.25">
      <c r="A41" t="s">
        <v>2406</v>
      </c>
      <c r="B41" t="s">
        <v>2887</v>
      </c>
      <c r="C41" t="s">
        <v>2424</v>
      </c>
      <c r="D41">
        <v>56.339824960000009</v>
      </c>
    </row>
    <row r="42" spans="1:4" x14ac:dyDescent="0.25">
      <c r="A42" t="s">
        <v>2406</v>
      </c>
      <c r="B42" t="s">
        <v>2887</v>
      </c>
      <c r="C42" t="s">
        <v>2421</v>
      </c>
      <c r="D42">
        <v>63.704590119999999</v>
      </c>
    </row>
    <row r="43" spans="1:4" x14ac:dyDescent="0.25">
      <c r="A43" t="s">
        <v>2406</v>
      </c>
      <c r="B43" t="s">
        <v>2887</v>
      </c>
      <c r="C43" t="s">
        <v>2423</v>
      </c>
      <c r="D43">
        <v>20.659978609999996</v>
      </c>
    </row>
    <row r="44" spans="1:4" x14ac:dyDescent="0.25">
      <c r="A44" t="s">
        <v>2406</v>
      </c>
      <c r="B44" t="s">
        <v>2887</v>
      </c>
      <c r="C44" t="s">
        <v>2710</v>
      </c>
      <c r="D44">
        <v>0.15349132000000001</v>
      </c>
    </row>
    <row r="45" spans="1:4" x14ac:dyDescent="0.25">
      <c r="A45" t="s">
        <v>2406</v>
      </c>
      <c r="B45" t="s">
        <v>2887</v>
      </c>
      <c r="C45" t="s">
        <v>2422</v>
      </c>
      <c r="D45">
        <v>35.107783690000005</v>
      </c>
    </row>
    <row r="46" spans="1:4" x14ac:dyDescent="0.25">
      <c r="A46" t="s">
        <v>2406</v>
      </c>
      <c r="B46" t="s">
        <v>2887</v>
      </c>
      <c r="C46" t="s">
        <v>2425</v>
      </c>
      <c r="D46">
        <v>73.114765470000023</v>
      </c>
    </row>
    <row r="47" spans="1:4" x14ac:dyDescent="0.25">
      <c r="A47" t="s">
        <v>2406</v>
      </c>
      <c r="B47" t="s">
        <v>2882</v>
      </c>
      <c r="C47" t="s">
        <v>2424</v>
      </c>
      <c r="D47">
        <v>25.635466600000001</v>
      </c>
    </row>
    <row r="48" spans="1:4" x14ac:dyDescent="0.25">
      <c r="A48" t="s">
        <v>2406</v>
      </c>
      <c r="B48" t="s">
        <v>2882</v>
      </c>
      <c r="C48" t="s">
        <v>2421</v>
      </c>
      <c r="D48">
        <v>7.6258645900000017</v>
      </c>
    </row>
    <row r="49" spans="1:4" x14ac:dyDescent="0.25">
      <c r="A49" t="s">
        <v>2406</v>
      </c>
      <c r="B49" t="s">
        <v>2882</v>
      </c>
      <c r="C49" t="s">
        <v>2423</v>
      </c>
      <c r="D49">
        <v>17.992238230000002</v>
      </c>
    </row>
    <row r="50" spans="1:4" x14ac:dyDescent="0.25">
      <c r="A50" t="s">
        <v>2406</v>
      </c>
      <c r="B50" t="s">
        <v>2882</v>
      </c>
      <c r="C50" t="s">
        <v>2422</v>
      </c>
      <c r="D50">
        <v>14.218805850000003</v>
      </c>
    </row>
    <row r="51" spans="1:4" x14ac:dyDescent="0.25">
      <c r="A51" t="s">
        <v>2406</v>
      </c>
      <c r="B51" t="s">
        <v>2882</v>
      </c>
      <c r="C51" t="s">
        <v>2425</v>
      </c>
      <c r="D51">
        <v>67.523759750000011</v>
      </c>
    </row>
    <row r="52" spans="1:4" x14ac:dyDescent="0.25">
      <c r="A52" t="s">
        <v>2406</v>
      </c>
      <c r="B52" t="s">
        <v>2885</v>
      </c>
      <c r="C52" t="s">
        <v>2424</v>
      </c>
      <c r="D52">
        <v>48.337640110000002</v>
      </c>
    </row>
    <row r="53" spans="1:4" x14ac:dyDescent="0.25">
      <c r="A53" t="s">
        <v>2406</v>
      </c>
      <c r="B53" t="s">
        <v>2885</v>
      </c>
      <c r="C53" t="s">
        <v>2421</v>
      </c>
      <c r="D53">
        <v>29.101129969999995</v>
      </c>
    </row>
    <row r="54" spans="1:4" x14ac:dyDescent="0.25">
      <c r="A54" t="s">
        <v>2406</v>
      </c>
      <c r="B54" t="s">
        <v>2885</v>
      </c>
      <c r="C54" t="s">
        <v>2423</v>
      </c>
      <c r="D54">
        <v>26.518633780000002</v>
      </c>
    </row>
    <row r="55" spans="1:4" x14ac:dyDescent="0.25">
      <c r="A55" t="s">
        <v>2406</v>
      </c>
      <c r="B55" t="s">
        <v>2885</v>
      </c>
      <c r="C55" t="s">
        <v>2422</v>
      </c>
      <c r="D55">
        <v>14.808701939999995</v>
      </c>
    </row>
    <row r="56" spans="1:4" x14ac:dyDescent="0.25">
      <c r="A56" t="s">
        <v>2406</v>
      </c>
      <c r="B56" t="s">
        <v>2885</v>
      </c>
      <c r="C56" t="s">
        <v>2425</v>
      </c>
      <c r="D56">
        <v>41.983107209999964</v>
      </c>
    </row>
    <row r="57" spans="1:4" x14ac:dyDescent="0.25">
      <c r="A57" t="s">
        <v>2411</v>
      </c>
      <c r="B57" t="s">
        <v>2884</v>
      </c>
      <c r="C57" t="s">
        <v>2424</v>
      </c>
      <c r="D57">
        <v>1328.7110102800009</v>
      </c>
    </row>
    <row r="58" spans="1:4" x14ac:dyDescent="0.25">
      <c r="A58" t="s">
        <v>2411</v>
      </c>
      <c r="B58" t="s">
        <v>2884</v>
      </c>
      <c r="C58" t="s">
        <v>2421</v>
      </c>
      <c r="D58">
        <v>122.16716439000005</v>
      </c>
    </row>
    <row r="59" spans="1:4" x14ac:dyDescent="0.25">
      <c r="A59" t="s">
        <v>2411</v>
      </c>
      <c r="B59" t="s">
        <v>2884</v>
      </c>
      <c r="C59" t="s">
        <v>2423</v>
      </c>
      <c r="D59">
        <v>1030.8516172399995</v>
      </c>
    </row>
    <row r="60" spans="1:4" x14ac:dyDescent="0.25">
      <c r="A60" t="s">
        <v>2411</v>
      </c>
      <c r="B60" t="s">
        <v>2884</v>
      </c>
      <c r="C60" t="s">
        <v>2422</v>
      </c>
      <c r="D60">
        <v>1102.4111363299999</v>
      </c>
    </row>
    <row r="61" spans="1:4" x14ac:dyDescent="0.25">
      <c r="A61" t="s">
        <v>2411</v>
      </c>
      <c r="B61" t="s">
        <v>2884</v>
      </c>
      <c r="C61" t="s">
        <v>2425</v>
      </c>
      <c r="D61">
        <v>1598.8285977100027</v>
      </c>
    </row>
    <row r="62" spans="1:4" x14ac:dyDescent="0.25">
      <c r="A62" t="s">
        <v>2411</v>
      </c>
      <c r="B62" t="s">
        <v>2886</v>
      </c>
      <c r="C62" t="s">
        <v>2424</v>
      </c>
      <c r="D62">
        <v>1859.8555699600013</v>
      </c>
    </row>
    <row r="63" spans="1:4" x14ac:dyDescent="0.25">
      <c r="A63" t="s">
        <v>2411</v>
      </c>
      <c r="B63" t="s">
        <v>2886</v>
      </c>
      <c r="C63" t="s">
        <v>2421</v>
      </c>
      <c r="D63">
        <v>12776.084556229984</v>
      </c>
    </row>
    <row r="64" spans="1:4" x14ac:dyDescent="0.25">
      <c r="A64" t="s">
        <v>2411</v>
      </c>
      <c r="B64" t="s">
        <v>2886</v>
      </c>
      <c r="C64" t="s">
        <v>2423</v>
      </c>
      <c r="D64">
        <v>1269.0100703600003</v>
      </c>
    </row>
    <row r="65" spans="1:4" x14ac:dyDescent="0.25">
      <c r="A65" t="s">
        <v>2411</v>
      </c>
      <c r="B65" t="s">
        <v>2886</v>
      </c>
      <c r="C65" t="s">
        <v>2710</v>
      </c>
      <c r="D65">
        <v>31.455409030000002</v>
      </c>
    </row>
    <row r="66" spans="1:4" x14ac:dyDescent="0.25">
      <c r="A66" t="s">
        <v>2411</v>
      </c>
      <c r="B66" t="s">
        <v>2886</v>
      </c>
      <c r="C66" t="s">
        <v>2422</v>
      </c>
      <c r="D66">
        <v>1025.2913551199997</v>
      </c>
    </row>
    <row r="67" spans="1:4" x14ac:dyDescent="0.25">
      <c r="A67" t="s">
        <v>2411</v>
      </c>
      <c r="B67" t="s">
        <v>2886</v>
      </c>
      <c r="C67" t="s">
        <v>2425</v>
      </c>
      <c r="D67">
        <v>1795.0728258799993</v>
      </c>
    </row>
    <row r="68" spans="1:4" x14ac:dyDescent="0.25">
      <c r="A68" t="s">
        <v>2411</v>
      </c>
      <c r="B68" t="s">
        <v>2881</v>
      </c>
      <c r="C68" t="s">
        <v>2424</v>
      </c>
      <c r="D68">
        <v>4883.5452927299948</v>
      </c>
    </row>
    <row r="69" spans="1:4" x14ac:dyDescent="0.25">
      <c r="A69" t="s">
        <v>2411</v>
      </c>
      <c r="B69" t="s">
        <v>2881</v>
      </c>
      <c r="C69" t="s">
        <v>2421</v>
      </c>
      <c r="D69">
        <v>3785.5436142000017</v>
      </c>
    </row>
    <row r="70" spans="1:4" x14ac:dyDescent="0.25">
      <c r="A70" t="s">
        <v>2411</v>
      </c>
      <c r="B70" t="s">
        <v>2881</v>
      </c>
      <c r="C70" t="s">
        <v>2423</v>
      </c>
      <c r="D70">
        <v>3957.8676190699898</v>
      </c>
    </row>
    <row r="71" spans="1:4" x14ac:dyDescent="0.25">
      <c r="A71" t="s">
        <v>2411</v>
      </c>
      <c r="B71" t="s">
        <v>2881</v>
      </c>
      <c r="C71" t="s">
        <v>2422</v>
      </c>
      <c r="D71">
        <v>5333.8324778200076</v>
      </c>
    </row>
    <row r="72" spans="1:4" x14ac:dyDescent="0.25">
      <c r="A72" t="s">
        <v>2411</v>
      </c>
      <c r="B72" t="s">
        <v>2881</v>
      </c>
      <c r="C72" t="s">
        <v>2425</v>
      </c>
      <c r="D72">
        <v>4384.7282312800071</v>
      </c>
    </row>
    <row r="73" spans="1:4" x14ac:dyDescent="0.25">
      <c r="A73" t="s">
        <v>2411</v>
      </c>
      <c r="B73" t="s">
        <v>2888</v>
      </c>
      <c r="C73" t="s">
        <v>2424</v>
      </c>
      <c r="D73">
        <v>920.38809877000017</v>
      </c>
    </row>
    <row r="74" spans="1:4" x14ac:dyDescent="0.25">
      <c r="A74" t="s">
        <v>2411</v>
      </c>
      <c r="B74" t="s">
        <v>2888</v>
      </c>
      <c r="C74" t="s">
        <v>2421</v>
      </c>
      <c r="D74">
        <v>340.80878711999998</v>
      </c>
    </row>
    <row r="75" spans="1:4" x14ac:dyDescent="0.25">
      <c r="A75" t="s">
        <v>2411</v>
      </c>
      <c r="B75" t="s">
        <v>2888</v>
      </c>
      <c r="C75" t="s">
        <v>2423</v>
      </c>
      <c r="D75">
        <v>373.80465533000029</v>
      </c>
    </row>
    <row r="76" spans="1:4" x14ac:dyDescent="0.25">
      <c r="A76" t="s">
        <v>2411</v>
      </c>
      <c r="B76" t="s">
        <v>2888</v>
      </c>
      <c r="C76" t="s">
        <v>2710</v>
      </c>
      <c r="D76">
        <v>129.05761358000001</v>
      </c>
    </row>
    <row r="77" spans="1:4" x14ac:dyDescent="0.25">
      <c r="A77" t="s">
        <v>2411</v>
      </c>
      <c r="B77" t="s">
        <v>2888</v>
      </c>
      <c r="C77" t="s">
        <v>2422</v>
      </c>
      <c r="D77">
        <v>252.28746640999998</v>
      </c>
    </row>
    <row r="78" spans="1:4" x14ac:dyDescent="0.25">
      <c r="A78" t="s">
        <v>2411</v>
      </c>
      <c r="B78" t="s">
        <v>2888</v>
      </c>
      <c r="C78" t="s">
        <v>2425</v>
      </c>
      <c r="D78">
        <v>615.76613585999974</v>
      </c>
    </row>
    <row r="79" spans="1:4" x14ac:dyDescent="0.25">
      <c r="A79" t="s">
        <v>2411</v>
      </c>
      <c r="B79" t="s">
        <v>2883</v>
      </c>
      <c r="C79" t="s">
        <v>2424</v>
      </c>
      <c r="D79">
        <v>4325.065881219999</v>
      </c>
    </row>
    <row r="80" spans="1:4" x14ac:dyDescent="0.25">
      <c r="A80" t="s">
        <v>2411</v>
      </c>
      <c r="B80" t="s">
        <v>2883</v>
      </c>
      <c r="C80" t="s">
        <v>2421</v>
      </c>
      <c r="D80">
        <v>7307.5220994900019</v>
      </c>
    </row>
    <row r="81" spans="1:4" x14ac:dyDescent="0.25">
      <c r="A81" t="s">
        <v>2411</v>
      </c>
      <c r="B81" t="s">
        <v>2883</v>
      </c>
      <c r="C81" t="s">
        <v>2423</v>
      </c>
      <c r="D81">
        <v>2079.8897943500051</v>
      </c>
    </row>
    <row r="82" spans="1:4" x14ac:dyDescent="0.25">
      <c r="A82" t="s">
        <v>2411</v>
      </c>
      <c r="B82" t="s">
        <v>2883</v>
      </c>
      <c r="C82" t="s">
        <v>2710</v>
      </c>
      <c r="D82">
        <v>11.402157559999999</v>
      </c>
    </row>
    <row r="83" spans="1:4" x14ac:dyDescent="0.25">
      <c r="A83" t="s">
        <v>2411</v>
      </c>
      <c r="B83" t="s">
        <v>2883</v>
      </c>
      <c r="C83" t="s">
        <v>2422</v>
      </c>
      <c r="D83">
        <v>2554.443437830002</v>
      </c>
    </row>
    <row r="84" spans="1:4" x14ac:dyDescent="0.25">
      <c r="A84" t="s">
        <v>2411</v>
      </c>
      <c r="B84" t="s">
        <v>2883</v>
      </c>
      <c r="C84" t="s">
        <v>2425</v>
      </c>
      <c r="D84">
        <v>2980.6282764599996</v>
      </c>
    </row>
    <row r="85" spans="1:4" x14ac:dyDescent="0.25">
      <c r="A85" t="s">
        <v>2411</v>
      </c>
      <c r="B85" t="s">
        <v>2889</v>
      </c>
      <c r="C85" t="s">
        <v>2424</v>
      </c>
      <c r="D85">
        <v>2174.7452906400008</v>
      </c>
    </row>
    <row r="86" spans="1:4" x14ac:dyDescent="0.25">
      <c r="A86" t="s">
        <v>2411</v>
      </c>
      <c r="B86" t="s">
        <v>2889</v>
      </c>
      <c r="C86" t="s">
        <v>2421</v>
      </c>
      <c r="D86">
        <v>773.67053714999986</v>
      </c>
    </row>
    <row r="87" spans="1:4" x14ac:dyDescent="0.25">
      <c r="A87" t="s">
        <v>2411</v>
      </c>
      <c r="B87" t="s">
        <v>2889</v>
      </c>
      <c r="C87" t="s">
        <v>2423</v>
      </c>
      <c r="D87">
        <v>1057.6492220999999</v>
      </c>
    </row>
    <row r="88" spans="1:4" x14ac:dyDescent="0.25">
      <c r="A88" t="s">
        <v>2411</v>
      </c>
      <c r="B88" t="s">
        <v>2889</v>
      </c>
      <c r="C88" t="s">
        <v>2710</v>
      </c>
      <c r="D88">
        <v>29.901534460000001</v>
      </c>
    </row>
    <row r="89" spans="1:4" x14ac:dyDescent="0.25">
      <c r="A89" t="s">
        <v>2411</v>
      </c>
      <c r="B89" t="s">
        <v>2889</v>
      </c>
      <c r="C89" t="s">
        <v>2422</v>
      </c>
      <c r="D89">
        <v>442.65304207999998</v>
      </c>
    </row>
    <row r="90" spans="1:4" x14ac:dyDescent="0.25">
      <c r="A90" t="s">
        <v>2411</v>
      </c>
      <c r="B90" t="s">
        <v>2889</v>
      </c>
      <c r="C90" t="s">
        <v>2425</v>
      </c>
      <c r="D90">
        <v>1017.1660456099999</v>
      </c>
    </row>
    <row r="91" spans="1:4" x14ac:dyDescent="0.25">
      <c r="A91" t="s">
        <v>2411</v>
      </c>
      <c r="B91" t="s">
        <v>2880</v>
      </c>
      <c r="C91" t="s">
        <v>2424</v>
      </c>
      <c r="D91">
        <v>106622.70738225016</v>
      </c>
    </row>
    <row r="92" spans="1:4" x14ac:dyDescent="0.25">
      <c r="A92" t="s">
        <v>2411</v>
      </c>
      <c r="B92" t="s">
        <v>2880</v>
      </c>
      <c r="C92" t="s">
        <v>2421</v>
      </c>
      <c r="D92">
        <v>122288.78927946957</v>
      </c>
    </row>
    <row r="93" spans="1:4" x14ac:dyDescent="0.25">
      <c r="A93" t="s">
        <v>2411</v>
      </c>
      <c r="B93" t="s">
        <v>2880</v>
      </c>
      <c r="C93" t="s">
        <v>2423</v>
      </c>
      <c r="D93">
        <v>50950.44070651009</v>
      </c>
    </row>
    <row r="94" spans="1:4" x14ac:dyDescent="0.25">
      <c r="A94" t="s">
        <v>2411</v>
      </c>
      <c r="B94" t="s">
        <v>2880</v>
      </c>
      <c r="C94" t="s">
        <v>2710</v>
      </c>
      <c r="D94">
        <v>1786.3419886700021</v>
      </c>
    </row>
    <row r="95" spans="1:4" x14ac:dyDescent="0.25">
      <c r="A95" t="s">
        <v>2411</v>
      </c>
      <c r="B95" t="s">
        <v>2880</v>
      </c>
      <c r="C95" t="s">
        <v>2422</v>
      </c>
      <c r="D95">
        <v>62583.132715279644</v>
      </c>
    </row>
    <row r="96" spans="1:4" x14ac:dyDescent="0.25">
      <c r="A96" t="s">
        <v>2411</v>
      </c>
      <c r="B96" t="s">
        <v>2880</v>
      </c>
      <c r="C96" t="s">
        <v>2425</v>
      </c>
      <c r="D96">
        <v>90368.252007710034</v>
      </c>
    </row>
    <row r="97" spans="1:4" x14ac:dyDescent="0.25">
      <c r="A97" t="s">
        <v>2411</v>
      </c>
      <c r="B97" t="s">
        <v>2880</v>
      </c>
      <c r="C97" t="s">
        <v>2710</v>
      </c>
      <c r="D97">
        <v>5.9298086200000002</v>
      </c>
    </row>
    <row r="98" spans="1:4" x14ac:dyDescent="0.25">
      <c r="A98" t="s">
        <v>2411</v>
      </c>
      <c r="B98" t="s">
        <v>2887</v>
      </c>
      <c r="C98" t="s">
        <v>2424</v>
      </c>
      <c r="D98">
        <v>6959.8889217899841</v>
      </c>
    </row>
    <row r="99" spans="1:4" x14ac:dyDescent="0.25">
      <c r="A99" t="s">
        <v>2411</v>
      </c>
      <c r="B99" t="s">
        <v>2887</v>
      </c>
      <c r="C99" t="s">
        <v>2421</v>
      </c>
      <c r="D99">
        <v>9286.1556953999971</v>
      </c>
    </row>
    <row r="100" spans="1:4" x14ac:dyDescent="0.25">
      <c r="A100" t="s">
        <v>2411</v>
      </c>
      <c r="B100" t="s">
        <v>2887</v>
      </c>
      <c r="C100" t="s">
        <v>2423</v>
      </c>
      <c r="D100">
        <v>2363.9017648800013</v>
      </c>
    </row>
    <row r="101" spans="1:4" x14ac:dyDescent="0.25">
      <c r="A101" t="s">
        <v>2411</v>
      </c>
      <c r="B101" t="s">
        <v>2887</v>
      </c>
      <c r="C101" t="s">
        <v>2710</v>
      </c>
      <c r="D101">
        <v>67.588568290000012</v>
      </c>
    </row>
    <row r="102" spans="1:4" x14ac:dyDescent="0.25">
      <c r="A102" t="s">
        <v>2411</v>
      </c>
      <c r="B102" t="s">
        <v>2887</v>
      </c>
      <c r="C102" t="s">
        <v>2422</v>
      </c>
      <c r="D102">
        <v>3110.820907899998</v>
      </c>
    </row>
    <row r="103" spans="1:4" x14ac:dyDescent="0.25">
      <c r="A103" t="s">
        <v>2411</v>
      </c>
      <c r="B103" t="s">
        <v>2887</v>
      </c>
      <c r="C103" t="s">
        <v>2425</v>
      </c>
      <c r="D103">
        <v>5176.0737751599981</v>
      </c>
    </row>
    <row r="104" spans="1:4" x14ac:dyDescent="0.25">
      <c r="A104" t="s">
        <v>2411</v>
      </c>
      <c r="B104" t="s">
        <v>2882</v>
      </c>
      <c r="C104" t="s">
        <v>2424</v>
      </c>
      <c r="D104">
        <v>1442.492907639999</v>
      </c>
    </row>
    <row r="105" spans="1:4" x14ac:dyDescent="0.25">
      <c r="A105" t="s">
        <v>2411</v>
      </c>
      <c r="B105" t="s">
        <v>2882</v>
      </c>
      <c r="C105" t="s">
        <v>2421</v>
      </c>
      <c r="D105">
        <v>1361.7725453200007</v>
      </c>
    </row>
    <row r="106" spans="1:4" x14ac:dyDescent="0.25">
      <c r="A106" t="s">
        <v>2411</v>
      </c>
      <c r="B106" t="s">
        <v>2882</v>
      </c>
      <c r="C106" t="s">
        <v>2423</v>
      </c>
      <c r="D106">
        <v>593.30896790999986</v>
      </c>
    </row>
    <row r="107" spans="1:4" x14ac:dyDescent="0.25">
      <c r="A107" t="s">
        <v>2411</v>
      </c>
      <c r="B107" t="s">
        <v>2882</v>
      </c>
      <c r="C107" t="s">
        <v>2422</v>
      </c>
      <c r="D107">
        <v>261.56426164999999</v>
      </c>
    </row>
    <row r="108" spans="1:4" x14ac:dyDescent="0.25">
      <c r="A108" t="s">
        <v>2411</v>
      </c>
      <c r="B108" t="s">
        <v>2882</v>
      </c>
      <c r="C108" t="s">
        <v>2425</v>
      </c>
      <c r="D108">
        <v>1238.3065368499995</v>
      </c>
    </row>
    <row r="109" spans="1:4" x14ac:dyDescent="0.25">
      <c r="A109" t="s">
        <v>2411</v>
      </c>
      <c r="B109" t="s">
        <v>2885</v>
      </c>
      <c r="C109" t="s">
        <v>2424</v>
      </c>
      <c r="D109">
        <v>4009.5783750799956</v>
      </c>
    </row>
    <row r="110" spans="1:4" x14ac:dyDescent="0.25">
      <c r="A110" t="s">
        <v>2411</v>
      </c>
      <c r="B110" t="s">
        <v>2885</v>
      </c>
      <c r="C110" t="s">
        <v>2421</v>
      </c>
      <c r="D110">
        <v>9430.7826402799765</v>
      </c>
    </row>
    <row r="111" spans="1:4" x14ac:dyDescent="0.25">
      <c r="A111" t="s">
        <v>2411</v>
      </c>
      <c r="B111" t="s">
        <v>2885</v>
      </c>
      <c r="C111" t="s">
        <v>2423</v>
      </c>
      <c r="D111">
        <v>1363.1051847599999</v>
      </c>
    </row>
    <row r="112" spans="1:4" x14ac:dyDescent="0.25">
      <c r="A112" t="s">
        <v>2411</v>
      </c>
      <c r="B112" t="s">
        <v>2885</v>
      </c>
      <c r="C112" t="s">
        <v>2422</v>
      </c>
      <c r="D112">
        <v>2036.4869797400006</v>
      </c>
    </row>
    <row r="113" spans="1:4" x14ac:dyDescent="0.25">
      <c r="A113" t="s">
        <v>2411</v>
      </c>
      <c r="B113" t="s">
        <v>2885</v>
      </c>
      <c r="C113" t="s">
        <v>2425</v>
      </c>
      <c r="D113">
        <v>2867.8936835200038</v>
      </c>
    </row>
    <row r="114" spans="1:4" x14ac:dyDescent="0.25">
      <c r="A114" t="s">
        <v>2412</v>
      </c>
      <c r="B114" t="s">
        <v>2884</v>
      </c>
      <c r="C114" t="s">
        <v>2424</v>
      </c>
      <c r="D114">
        <v>5632.7258689599848</v>
      </c>
    </row>
    <row r="115" spans="1:4" x14ac:dyDescent="0.25">
      <c r="A115" t="s">
        <v>2412</v>
      </c>
      <c r="B115" t="s">
        <v>2884</v>
      </c>
      <c r="C115" t="s">
        <v>2421</v>
      </c>
      <c r="D115">
        <v>252.87910901999993</v>
      </c>
    </row>
    <row r="116" spans="1:4" x14ac:dyDescent="0.25">
      <c r="A116" t="s">
        <v>2412</v>
      </c>
      <c r="B116" t="s">
        <v>2884</v>
      </c>
      <c r="C116" t="s">
        <v>2423</v>
      </c>
      <c r="D116">
        <v>4915.5559682400062</v>
      </c>
    </row>
    <row r="117" spans="1:4" x14ac:dyDescent="0.25">
      <c r="A117" t="s">
        <v>2412</v>
      </c>
      <c r="B117" t="s">
        <v>2884</v>
      </c>
      <c r="C117" t="s">
        <v>2422</v>
      </c>
      <c r="D117">
        <v>1603.6754976200011</v>
      </c>
    </row>
    <row r="118" spans="1:4" x14ac:dyDescent="0.25">
      <c r="A118" t="s">
        <v>2412</v>
      </c>
      <c r="B118" t="s">
        <v>2884</v>
      </c>
      <c r="C118" t="s">
        <v>2425</v>
      </c>
      <c r="D118">
        <v>4984.9426780300009</v>
      </c>
    </row>
    <row r="119" spans="1:4" x14ac:dyDescent="0.25">
      <c r="A119" t="s">
        <v>2412</v>
      </c>
      <c r="B119" t="s">
        <v>2886</v>
      </c>
      <c r="C119" t="s">
        <v>2424</v>
      </c>
      <c r="D119">
        <v>1246.69554436</v>
      </c>
    </row>
    <row r="120" spans="1:4" x14ac:dyDescent="0.25">
      <c r="A120" t="s">
        <v>2412</v>
      </c>
      <c r="B120" t="s">
        <v>2886</v>
      </c>
      <c r="C120" t="s">
        <v>2421</v>
      </c>
      <c r="D120">
        <v>1269.5374617299999</v>
      </c>
    </row>
    <row r="121" spans="1:4" x14ac:dyDescent="0.25">
      <c r="A121" t="s">
        <v>2412</v>
      </c>
      <c r="B121" t="s">
        <v>2886</v>
      </c>
      <c r="C121" t="s">
        <v>2423</v>
      </c>
      <c r="D121">
        <v>403.41325620000015</v>
      </c>
    </row>
    <row r="122" spans="1:4" x14ac:dyDescent="0.25">
      <c r="A122" t="s">
        <v>2412</v>
      </c>
      <c r="B122" t="s">
        <v>2886</v>
      </c>
      <c r="C122" t="s">
        <v>2422</v>
      </c>
      <c r="D122">
        <v>409.66748736</v>
      </c>
    </row>
    <row r="123" spans="1:4" x14ac:dyDescent="0.25">
      <c r="A123" t="s">
        <v>2412</v>
      </c>
      <c r="B123" t="s">
        <v>2886</v>
      </c>
      <c r="C123" t="s">
        <v>2425</v>
      </c>
      <c r="D123">
        <v>429.20170659000007</v>
      </c>
    </row>
    <row r="124" spans="1:4" x14ac:dyDescent="0.25">
      <c r="A124" t="s">
        <v>2412</v>
      </c>
      <c r="B124" t="s">
        <v>2881</v>
      </c>
      <c r="C124" t="s">
        <v>2424</v>
      </c>
      <c r="D124">
        <v>1.2622316199999999</v>
      </c>
    </row>
    <row r="125" spans="1:4" x14ac:dyDescent="0.25">
      <c r="A125" t="s">
        <v>2412</v>
      </c>
      <c r="B125" t="s">
        <v>2881</v>
      </c>
      <c r="C125" t="s">
        <v>2421</v>
      </c>
      <c r="D125">
        <v>0.40216546000000003</v>
      </c>
    </row>
    <row r="126" spans="1:4" x14ac:dyDescent="0.25">
      <c r="A126" t="s">
        <v>2412</v>
      </c>
      <c r="B126" t="s">
        <v>2881</v>
      </c>
      <c r="C126" t="s">
        <v>2423</v>
      </c>
      <c r="D126">
        <v>5.9167249999999998E-2</v>
      </c>
    </row>
    <row r="127" spans="1:4" x14ac:dyDescent="0.25">
      <c r="A127" t="s">
        <v>2412</v>
      </c>
      <c r="B127" t="s">
        <v>2881</v>
      </c>
      <c r="C127" t="s">
        <v>2425</v>
      </c>
      <c r="D127">
        <v>3.3737508900000002</v>
      </c>
    </row>
    <row r="128" spans="1:4" x14ac:dyDescent="0.25">
      <c r="A128" t="s">
        <v>2412</v>
      </c>
      <c r="B128" t="s">
        <v>2888</v>
      </c>
      <c r="C128" t="s">
        <v>2424</v>
      </c>
      <c r="D128">
        <v>1844.9504206500008</v>
      </c>
    </row>
    <row r="129" spans="1:4" x14ac:dyDescent="0.25">
      <c r="A129" t="s">
        <v>2412</v>
      </c>
      <c r="B129" t="s">
        <v>2888</v>
      </c>
      <c r="C129" t="s">
        <v>2421</v>
      </c>
      <c r="D129">
        <v>1192.5889623200001</v>
      </c>
    </row>
    <row r="130" spans="1:4" x14ac:dyDescent="0.25">
      <c r="A130" t="s">
        <v>2412</v>
      </c>
      <c r="B130" t="s">
        <v>2888</v>
      </c>
      <c r="C130" t="s">
        <v>2423</v>
      </c>
      <c r="D130">
        <v>1149.2635202799995</v>
      </c>
    </row>
    <row r="131" spans="1:4" x14ac:dyDescent="0.25">
      <c r="A131" t="s">
        <v>2412</v>
      </c>
      <c r="B131" t="s">
        <v>2888</v>
      </c>
      <c r="C131" t="s">
        <v>2422</v>
      </c>
      <c r="D131">
        <v>812.80764253999951</v>
      </c>
    </row>
    <row r="132" spans="1:4" x14ac:dyDescent="0.25">
      <c r="A132" t="s">
        <v>2412</v>
      </c>
      <c r="B132" t="s">
        <v>2888</v>
      </c>
      <c r="C132" t="s">
        <v>2425</v>
      </c>
      <c r="D132">
        <v>1134.7256476800001</v>
      </c>
    </row>
    <row r="133" spans="1:4" x14ac:dyDescent="0.25">
      <c r="A133" t="s">
        <v>2412</v>
      </c>
      <c r="B133" t="s">
        <v>2888</v>
      </c>
      <c r="C133" t="s">
        <v>2710</v>
      </c>
      <c r="D133">
        <v>1485.9200871800003</v>
      </c>
    </row>
    <row r="134" spans="1:4" x14ac:dyDescent="0.25">
      <c r="A134" t="s">
        <v>2412</v>
      </c>
      <c r="B134" t="s">
        <v>2883</v>
      </c>
      <c r="C134" t="s">
        <v>2424</v>
      </c>
      <c r="D134">
        <v>3329.3041967899985</v>
      </c>
    </row>
    <row r="135" spans="1:4" x14ac:dyDescent="0.25">
      <c r="A135" t="s">
        <v>2412</v>
      </c>
      <c r="B135" t="s">
        <v>2883</v>
      </c>
      <c r="C135" t="s">
        <v>2421</v>
      </c>
      <c r="D135">
        <v>7936.3125368400088</v>
      </c>
    </row>
    <row r="136" spans="1:4" x14ac:dyDescent="0.25">
      <c r="A136" t="s">
        <v>2412</v>
      </c>
      <c r="B136" t="s">
        <v>2883</v>
      </c>
      <c r="C136" t="s">
        <v>2423</v>
      </c>
      <c r="D136">
        <v>1687.1490162500018</v>
      </c>
    </row>
    <row r="137" spans="1:4" x14ac:dyDescent="0.25">
      <c r="A137" t="s">
        <v>2412</v>
      </c>
      <c r="B137" t="s">
        <v>2883</v>
      </c>
      <c r="C137" t="s">
        <v>2422</v>
      </c>
      <c r="D137">
        <v>1545.6748376399996</v>
      </c>
    </row>
    <row r="138" spans="1:4" x14ac:dyDescent="0.25">
      <c r="A138" t="s">
        <v>2412</v>
      </c>
      <c r="B138" t="s">
        <v>2883</v>
      </c>
      <c r="C138" t="s">
        <v>2425</v>
      </c>
      <c r="D138">
        <v>2282.7592850299989</v>
      </c>
    </row>
    <row r="139" spans="1:4" x14ac:dyDescent="0.25">
      <c r="A139" t="s">
        <v>2412</v>
      </c>
      <c r="B139" t="s">
        <v>2889</v>
      </c>
      <c r="C139" t="s">
        <v>2424</v>
      </c>
      <c r="D139">
        <v>241.92593782999995</v>
      </c>
    </row>
    <row r="140" spans="1:4" x14ac:dyDescent="0.25">
      <c r="A140" t="s">
        <v>2412</v>
      </c>
      <c r="B140" t="s">
        <v>2889</v>
      </c>
      <c r="C140" t="s">
        <v>2421</v>
      </c>
      <c r="D140">
        <v>371.51011963000019</v>
      </c>
    </row>
    <row r="141" spans="1:4" x14ac:dyDescent="0.25">
      <c r="A141" t="s">
        <v>2412</v>
      </c>
      <c r="B141" t="s">
        <v>2889</v>
      </c>
      <c r="C141" t="s">
        <v>2423</v>
      </c>
      <c r="D141">
        <v>37.578989460000017</v>
      </c>
    </row>
    <row r="142" spans="1:4" x14ac:dyDescent="0.25">
      <c r="A142" t="s">
        <v>2412</v>
      </c>
      <c r="B142" t="s">
        <v>2889</v>
      </c>
      <c r="C142" t="s">
        <v>2422</v>
      </c>
      <c r="D142">
        <v>226.18986949000004</v>
      </c>
    </row>
    <row r="143" spans="1:4" x14ac:dyDescent="0.25">
      <c r="A143" t="s">
        <v>2412</v>
      </c>
      <c r="B143" t="s">
        <v>2889</v>
      </c>
      <c r="C143" t="s">
        <v>2425</v>
      </c>
      <c r="D143">
        <v>135.33554445999999</v>
      </c>
    </row>
    <row r="144" spans="1:4" x14ac:dyDescent="0.25">
      <c r="A144" t="s">
        <v>2412</v>
      </c>
      <c r="B144" t="s">
        <v>2880</v>
      </c>
      <c r="C144" t="s">
        <v>2424</v>
      </c>
      <c r="D144">
        <v>272.72040474999989</v>
      </c>
    </row>
    <row r="145" spans="1:4" x14ac:dyDescent="0.25">
      <c r="A145" t="s">
        <v>2412</v>
      </c>
      <c r="B145" t="s">
        <v>2880</v>
      </c>
      <c r="C145" t="s">
        <v>2421</v>
      </c>
      <c r="D145">
        <v>91.423744130000003</v>
      </c>
    </row>
    <row r="146" spans="1:4" x14ac:dyDescent="0.25">
      <c r="A146" t="s">
        <v>2412</v>
      </c>
      <c r="B146" t="s">
        <v>2880</v>
      </c>
      <c r="C146" t="s">
        <v>2423</v>
      </c>
      <c r="D146">
        <v>118.13445126000001</v>
      </c>
    </row>
    <row r="147" spans="1:4" x14ac:dyDescent="0.25">
      <c r="A147" t="s">
        <v>2412</v>
      </c>
      <c r="B147" t="s">
        <v>2880</v>
      </c>
      <c r="C147" t="s">
        <v>2422</v>
      </c>
      <c r="D147">
        <v>70.737257749999998</v>
      </c>
    </row>
    <row r="148" spans="1:4" x14ac:dyDescent="0.25">
      <c r="A148" t="s">
        <v>2412</v>
      </c>
      <c r="B148" t="s">
        <v>2880</v>
      </c>
      <c r="C148" t="s">
        <v>2425</v>
      </c>
      <c r="D148">
        <v>122.69814149999999</v>
      </c>
    </row>
    <row r="149" spans="1:4" x14ac:dyDescent="0.25">
      <c r="A149" t="s">
        <v>2412</v>
      </c>
      <c r="B149" t="s">
        <v>2887</v>
      </c>
      <c r="C149" t="s">
        <v>2424</v>
      </c>
      <c r="D149">
        <v>2969.7378648300078</v>
      </c>
    </row>
    <row r="150" spans="1:4" x14ac:dyDescent="0.25">
      <c r="A150" t="s">
        <v>2412</v>
      </c>
      <c r="B150" t="s">
        <v>2887</v>
      </c>
      <c r="C150" t="s">
        <v>2421</v>
      </c>
      <c r="D150">
        <v>4357.2169038500033</v>
      </c>
    </row>
    <row r="151" spans="1:4" x14ac:dyDescent="0.25">
      <c r="A151" t="s">
        <v>2412</v>
      </c>
      <c r="B151" t="s">
        <v>2887</v>
      </c>
      <c r="C151" t="s">
        <v>2423</v>
      </c>
      <c r="D151">
        <v>1346.3148843699978</v>
      </c>
    </row>
    <row r="152" spans="1:4" x14ac:dyDescent="0.25">
      <c r="A152" t="s">
        <v>2412</v>
      </c>
      <c r="B152" t="s">
        <v>2887</v>
      </c>
      <c r="C152" t="s">
        <v>2710</v>
      </c>
      <c r="D152">
        <v>0.49340462000000002</v>
      </c>
    </row>
    <row r="153" spans="1:4" x14ac:dyDescent="0.25">
      <c r="A153" t="s">
        <v>2412</v>
      </c>
      <c r="B153" t="s">
        <v>2887</v>
      </c>
      <c r="C153" t="s">
        <v>2422</v>
      </c>
      <c r="D153">
        <v>929.32323789999998</v>
      </c>
    </row>
    <row r="154" spans="1:4" x14ac:dyDescent="0.25">
      <c r="A154" t="s">
        <v>2412</v>
      </c>
      <c r="B154" t="s">
        <v>2887</v>
      </c>
      <c r="C154" t="s">
        <v>2425</v>
      </c>
      <c r="D154">
        <v>2591.4719324900047</v>
      </c>
    </row>
    <row r="155" spans="1:4" x14ac:dyDescent="0.25">
      <c r="A155" t="s">
        <v>2412</v>
      </c>
      <c r="B155" t="s">
        <v>2887</v>
      </c>
      <c r="C155" t="s">
        <v>2710</v>
      </c>
      <c r="D155">
        <v>14.8270444</v>
      </c>
    </row>
    <row r="156" spans="1:4" x14ac:dyDescent="0.25">
      <c r="A156" t="s">
        <v>2412</v>
      </c>
      <c r="B156" t="s">
        <v>2882</v>
      </c>
      <c r="C156" t="s">
        <v>2424</v>
      </c>
      <c r="D156">
        <v>786.85356249000006</v>
      </c>
    </row>
    <row r="157" spans="1:4" x14ac:dyDescent="0.25">
      <c r="A157" t="s">
        <v>2412</v>
      </c>
      <c r="B157" t="s">
        <v>2882</v>
      </c>
      <c r="C157" t="s">
        <v>2421</v>
      </c>
      <c r="D157">
        <v>1290.8666354300001</v>
      </c>
    </row>
    <row r="158" spans="1:4" x14ac:dyDescent="0.25">
      <c r="A158" t="s">
        <v>2412</v>
      </c>
      <c r="B158" t="s">
        <v>2882</v>
      </c>
      <c r="C158" t="s">
        <v>2423</v>
      </c>
      <c r="D158">
        <v>168.75225628999993</v>
      </c>
    </row>
    <row r="159" spans="1:4" x14ac:dyDescent="0.25">
      <c r="A159" t="s">
        <v>2412</v>
      </c>
      <c r="B159" t="s">
        <v>2882</v>
      </c>
      <c r="C159" t="s">
        <v>2422</v>
      </c>
      <c r="D159">
        <v>284.15336799000011</v>
      </c>
    </row>
    <row r="160" spans="1:4" x14ac:dyDescent="0.25">
      <c r="A160" t="s">
        <v>2412</v>
      </c>
      <c r="B160" t="s">
        <v>2882</v>
      </c>
      <c r="C160" t="s">
        <v>2425</v>
      </c>
      <c r="D160">
        <v>497.66562617000011</v>
      </c>
    </row>
    <row r="161" spans="1:4" x14ac:dyDescent="0.25">
      <c r="A161" t="s">
        <v>2412</v>
      </c>
      <c r="B161" t="s">
        <v>2885</v>
      </c>
      <c r="C161" t="s">
        <v>2424</v>
      </c>
      <c r="D161">
        <v>21.535947879999998</v>
      </c>
    </row>
    <row r="162" spans="1:4" x14ac:dyDescent="0.25">
      <c r="A162" t="s">
        <v>2412</v>
      </c>
      <c r="B162" t="s">
        <v>2885</v>
      </c>
      <c r="C162" t="s">
        <v>2421</v>
      </c>
      <c r="D162">
        <v>14.77940413</v>
      </c>
    </row>
    <row r="163" spans="1:4" x14ac:dyDescent="0.25">
      <c r="A163" t="s">
        <v>2412</v>
      </c>
      <c r="B163" t="s">
        <v>2885</v>
      </c>
      <c r="C163" t="s">
        <v>2423</v>
      </c>
      <c r="D163">
        <v>40.108193530000001</v>
      </c>
    </row>
    <row r="164" spans="1:4" x14ac:dyDescent="0.25">
      <c r="A164" t="s">
        <v>2413</v>
      </c>
      <c r="B164" t="s">
        <v>2884</v>
      </c>
      <c r="C164" t="s">
        <v>2424</v>
      </c>
      <c r="D164">
        <v>15409.033810899975</v>
      </c>
    </row>
    <row r="165" spans="1:4" x14ac:dyDescent="0.25">
      <c r="A165" t="s">
        <v>2413</v>
      </c>
      <c r="B165" t="s">
        <v>2884</v>
      </c>
      <c r="C165" t="s">
        <v>2421</v>
      </c>
      <c r="D165">
        <v>871.6363440600004</v>
      </c>
    </row>
    <row r="166" spans="1:4" x14ac:dyDescent="0.25">
      <c r="A166" t="s">
        <v>2413</v>
      </c>
      <c r="B166" t="s">
        <v>2884</v>
      </c>
      <c r="C166" t="s">
        <v>2423</v>
      </c>
      <c r="D166">
        <v>13187.635565820023</v>
      </c>
    </row>
    <row r="167" spans="1:4" x14ac:dyDescent="0.25">
      <c r="A167" t="s">
        <v>2413</v>
      </c>
      <c r="B167" t="s">
        <v>2884</v>
      </c>
      <c r="C167" t="s">
        <v>2422</v>
      </c>
      <c r="D167">
        <v>9421.7660948399898</v>
      </c>
    </row>
    <row r="168" spans="1:4" x14ac:dyDescent="0.25">
      <c r="A168" t="s">
        <v>2413</v>
      </c>
      <c r="B168" t="s">
        <v>2884</v>
      </c>
      <c r="C168" t="s">
        <v>2425</v>
      </c>
      <c r="D168">
        <v>12871.854780279964</v>
      </c>
    </row>
    <row r="169" spans="1:4" x14ac:dyDescent="0.25">
      <c r="A169" t="s">
        <v>2413</v>
      </c>
      <c r="B169" t="s">
        <v>2884</v>
      </c>
      <c r="C169" t="s">
        <v>2710</v>
      </c>
      <c r="D169">
        <v>32.482496189999999</v>
      </c>
    </row>
    <row r="170" spans="1:4" x14ac:dyDescent="0.25">
      <c r="A170" t="s">
        <v>2413</v>
      </c>
      <c r="B170" t="s">
        <v>2886</v>
      </c>
      <c r="C170" t="s">
        <v>2424</v>
      </c>
      <c r="D170">
        <v>1483.3985027199997</v>
      </c>
    </row>
    <row r="171" spans="1:4" x14ac:dyDescent="0.25">
      <c r="A171" t="s">
        <v>2413</v>
      </c>
      <c r="B171" t="s">
        <v>2886</v>
      </c>
      <c r="C171" t="s">
        <v>2421</v>
      </c>
      <c r="D171">
        <v>4310.8332778699978</v>
      </c>
    </row>
    <row r="172" spans="1:4" x14ac:dyDescent="0.25">
      <c r="A172" t="s">
        <v>2413</v>
      </c>
      <c r="B172" t="s">
        <v>2886</v>
      </c>
      <c r="C172" t="s">
        <v>2423</v>
      </c>
      <c r="D172">
        <v>1255.7486597899999</v>
      </c>
    </row>
    <row r="173" spans="1:4" x14ac:dyDescent="0.25">
      <c r="A173" t="s">
        <v>2413</v>
      </c>
      <c r="B173" t="s">
        <v>2886</v>
      </c>
      <c r="C173" t="s">
        <v>2422</v>
      </c>
      <c r="D173">
        <v>1109.84506427</v>
      </c>
    </row>
    <row r="174" spans="1:4" x14ac:dyDescent="0.25">
      <c r="A174" t="s">
        <v>2413</v>
      </c>
      <c r="B174" t="s">
        <v>2886</v>
      </c>
      <c r="C174" t="s">
        <v>2425</v>
      </c>
      <c r="D174">
        <v>1324.9857191399983</v>
      </c>
    </row>
    <row r="175" spans="1:4" x14ac:dyDescent="0.25">
      <c r="A175" t="s">
        <v>2413</v>
      </c>
      <c r="B175" t="s">
        <v>2881</v>
      </c>
      <c r="C175" t="s">
        <v>2424</v>
      </c>
      <c r="D175">
        <v>6457.7497382300044</v>
      </c>
    </row>
    <row r="176" spans="1:4" x14ac:dyDescent="0.25">
      <c r="A176" t="s">
        <v>2413</v>
      </c>
      <c r="B176" t="s">
        <v>2881</v>
      </c>
      <c r="C176" t="s">
        <v>2421</v>
      </c>
      <c r="D176">
        <v>5289.9453279299905</v>
      </c>
    </row>
    <row r="177" spans="1:4" x14ac:dyDescent="0.25">
      <c r="A177" t="s">
        <v>2413</v>
      </c>
      <c r="B177" t="s">
        <v>2881</v>
      </c>
      <c r="C177" t="s">
        <v>2423</v>
      </c>
      <c r="D177">
        <v>5543.2831210900258</v>
      </c>
    </row>
    <row r="178" spans="1:4" x14ac:dyDescent="0.25">
      <c r="A178" t="s">
        <v>2413</v>
      </c>
      <c r="B178" t="s">
        <v>2881</v>
      </c>
      <c r="C178" t="s">
        <v>2422</v>
      </c>
      <c r="D178">
        <v>4847.9267246799964</v>
      </c>
    </row>
    <row r="179" spans="1:4" x14ac:dyDescent="0.25">
      <c r="A179" t="s">
        <v>2413</v>
      </c>
      <c r="B179" t="s">
        <v>2881</v>
      </c>
      <c r="C179" t="s">
        <v>2425</v>
      </c>
      <c r="D179">
        <v>5809.1498702199851</v>
      </c>
    </row>
    <row r="180" spans="1:4" x14ac:dyDescent="0.25">
      <c r="A180" t="s">
        <v>2413</v>
      </c>
      <c r="B180" t="s">
        <v>2881</v>
      </c>
      <c r="C180" t="s">
        <v>2710</v>
      </c>
      <c r="D180">
        <v>11.390089499999998</v>
      </c>
    </row>
    <row r="181" spans="1:4" x14ac:dyDescent="0.25">
      <c r="A181" t="s">
        <v>2413</v>
      </c>
      <c r="B181" t="s">
        <v>2888</v>
      </c>
      <c r="C181" t="s">
        <v>2424</v>
      </c>
      <c r="D181">
        <v>4933.2981616799898</v>
      </c>
    </row>
    <row r="182" spans="1:4" x14ac:dyDescent="0.25">
      <c r="A182" t="s">
        <v>2413</v>
      </c>
      <c r="B182" t="s">
        <v>2888</v>
      </c>
      <c r="C182" t="s">
        <v>2421</v>
      </c>
      <c r="D182">
        <v>2881.3730252900004</v>
      </c>
    </row>
    <row r="183" spans="1:4" x14ac:dyDescent="0.25">
      <c r="A183" t="s">
        <v>2413</v>
      </c>
      <c r="B183" t="s">
        <v>2888</v>
      </c>
      <c r="C183" t="s">
        <v>2423</v>
      </c>
      <c r="D183">
        <v>913.5858007999999</v>
      </c>
    </row>
    <row r="184" spans="1:4" x14ac:dyDescent="0.25">
      <c r="A184" t="s">
        <v>2413</v>
      </c>
      <c r="B184" t="s">
        <v>2888</v>
      </c>
      <c r="C184" t="s">
        <v>2422</v>
      </c>
      <c r="D184">
        <v>659.40605684999969</v>
      </c>
    </row>
    <row r="185" spans="1:4" x14ac:dyDescent="0.25">
      <c r="A185" t="s">
        <v>2413</v>
      </c>
      <c r="B185" t="s">
        <v>2888</v>
      </c>
      <c r="C185" t="s">
        <v>2425</v>
      </c>
      <c r="D185">
        <v>3276.0453574299981</v>
      </c>
    </row>
    <row r="186" spans="1:4" x14ac:dyDescent="0.25">
      <c r="A186" t="s">
        <v>2413</v>
      </c>
      <c r="B186" t="s">
        <v>2888</v>
      </c>
      <c r="C186" t="s">
        <v>2710</v>
      </c>
      <c r="D186">
        <v>3378.0441062500013</v>
      </c>
    </row>
    <row r="187" spans="1:4" x14ac:dyDescent="0.25">
      <c r="A187" t="s">
        <v>2413</v>
      </c>
      <c r="B187" t="s">
        <v>2883</v>
      </c>
      <c r="C187" t="s">
        <v>2424</v>
      </c>
      <c r="D187">
        <v>12153.709473610015</v>
      </c>
    </row>
    <row r="188" spans="1:4" x14ac:dyDescent="0.25">
      <c r="A188" t="s">
        <v>2413</v>
      </c>
      <c r="B188" t="s">
        <v>2883</v>
      </c>
      <c r="C188" t="s">
        <v>2421</v>
      </c>
      <c r="D188">
        <v>35551.799434620021</v>
      </c>
    </row>
    <row r="189" spans="1:4" x14ac:dyDescent="0.25">
      <c r="A189" t="s">
        <v>2413</v>
      </c>
      <c r="B189" t="s">
        <v>2883</v>
      </c>
      <c r="C189" t="s">
        <v>2423</v>
      </c>
      <c r="D189">
        <v>7473.0042840500109</v>
      </c>
    </row>
    <row r="190" spans="1:4" x14ac:dyDescent="0.25">
      <c r="A190" t="s">
        <v>2413</v>
      </c>
      <c r="B190" t="s">
        <v>2883</v>
      </c>
      <c r="C190" t="s">
        <v>2422</v>
      </c>
      <c r="D190">
        <v>7851.9663080999981</v>
      </c>
    </row>
    <row r="191" spans="1:4" x14ac:dyDescent="0.25">
      <c r="A191" t="s">
        <v>2413</v>
      </c>
      <c r="B191" t="s">
        <v>2883</v>
      </c>
      <c r="C191" t="s">
        <v>2425</v>
      </c>
      <c r="D191">
        <v>8296.8184512899879</v>
      </c>
    </row>
    <row r="192" spans="1:4" x14ac:dyDescent="0.25">
      <c r="A192" t="s">
        <v>2413</v>
      </c>
      <c r="B192" t="s">
        <v>2883</v>
      </c>
      <c r="C192" t="s">
        <v>2710</v>
      </c>
      <c r="D192">
        <v>30725.383929120006</v>
      </c>
    </row>
    <row r="193" spans="1:4" x14ac:dyDescent="0.25">
      <c r="A193" t="s">
        <v>2413</v>
      </c>
      <c r="B193" t="s">
        <v>2889</v>
      </c>
      <c r="C193" t="s">
        <v>2424</v>
      </c>
      <c r="D193">
        <v>1176.1575978099997</v>
      </c>
    </row>
    <row r="194" spans="1:4" x14ac:dyDescent="0.25">
      <c r="A194" t="s">
        <v>2413</v>
      </c>
      <c r="B194" t="s">
        <v>2889</v>
      </c>
      <c r="C194" t="s">
        <v>2421</v>
      </c>
      <c r="D194">
        <v>2457.3709431599982</v>
      </c>
    </row>
    <row r="195" spans="1:4" x14ac:dyDescent="0.25">
      <c r="A195" t="s">
        <v>2413</v>
      </c>
      <c r="B195" t="s">
        <v>2889</v>
      </c>
      <c r="C195" t="s">
        <v>2423</v>
      </c>
      <c r="D195">
        <v>298.98504899</v>
      </c>
    </row>
    <row r="196" spans="1:4" x14ac:dyDescent="0.25">
      <c r="A196" t="s">
        <v>2413</v>
      </c>
      <c r="B196" t="s">
        <v>2889</v>
      </c>
      <c r="C196" t="s">
        <v>2422</v>
      </c>
      <c r="D196">
        <v>978.19551062000016</v>
      </c>
    </row>
    <row r="197" spans="1:4" x14ac:dyDescent="0.25">
      <c r="A197" t="s">
        <v>2413</v>
      </c>
      <c r="B197" t="s">
        <v>2889</v>
      </c>
      <c r="C197" t="s">
        <v>2425</v>
      </c>
      <c r="D197">
        <v>1834.64311561</v>
      </c>
    </row>
    <row r="198" spans="1:4" x14ac:dyDescent="0.25">
      <c r="A198" t="s">
        <v>2413</v>
      </c>
      <c r="B198" t="s">
        <v>2889</v>
      </c>
      <c r="C198" t="s">
        <v>2710</v>
      </c>
      <c r="D198">
        <v>315.66728798999998</v>
      </c>
    </row>
    <row r="199" spans="1:4" x14ac:dyDescent="0.25">
      <c r="A199" t="s">
        <v>2413</v>
      </c>
      <c r="B199" t="s">
        <v>2880</v>
      </c>
      <c r="C199" t="s">
        <v>2424</v>
      </c>
      <c r="D199">
        <v>102797.5592988303</v>
      </c>
    </row>
    <row r="200" spans="1:4" x14ac:dyDescent="0.25">
      <c r="A200" t="s">
        <v>2413</v>
      </c>
      <c r="B200" t="s">
        <v>2880</v>
      </c>
      <c r="C200" t="s">
        <v>2421</v>
      </c>
      <c r="D200">
        <v>134887.75441289006</v>
      </c>
    </row>
    <row r="201" spans="1:4" x14ac:dyDescent="0.25">
      <c r="A201" t="s">
        <v>2413</v>
      </c>
      <c r="B201" t="s">
        <v>2880</v>
      </c>
      <c r="C201" t="s">
        <v>2423</v>
      </c>
      <c r="D201">
        <v>49884.856869309326</v>
      </c>
    </row>
    <row r="202" spans="1:4" x14ac:dyDescent="0.25">
      <c r="A202" t="s">
        <v>2413</v>
      </c>
      <c r="B202" t="s">
        <v>2880</v>
      </c>
      <c r="C202" t="s">
        <v>2710</v>
      </c>
      <c r="D202">
        <v>11.966018129999998</v>
      </c>
    </row>
    <row r="203" spans="1:4" x14ac:dyDescent="0.25">
      <c r="A203" t="s">
        <v>2413</v>
      </c>
      <c r="B203" t="s">
        <v>2880</v>
      </c>
      <c r="C203" t="s">
        <v>2422</v>
      </c>
      <c r="D203">
        <v>45194.698844589722</v>
      </c>
    </row>
    <row r="204" spans="1:4" x14ac:dyDescent="0.25">
      <c r="A204" t="s">
        <v>2413</v>
      </c>
      <c r="B204" t="s">
        <v>2880</v>
      </c>
      <c r="C204" t="s">
        <v>2425</v>
      </c>
      <c r="D204">
        <v>78000.059519099406</v>
      </c>
    </row>
    <row r="205" spans="1:4" x14ac:dyDescent="0.25">
      <c r="A205" t="s">
        <v>2413</v>
      </c>
      <c r="B205" t="s">
        <v>2880</v>
      </c>
      <c r="C205" t="s">
        <v>2710</v>
      </c>
      <c r="D205">
        <v>7788.03203578998</v>
      </c>
    </row>
    <row r="206" spans="1:4" x14ac:dyDescent="0.25">
      <c r="A206" t="s">
        <v>2413</v>
      </c>
      <c r="B206" t="s">
        <v>2887</v>
      </c>
      <c r="C206" t="s">
        <v>2424</v>
      </c>
      <c r="D206">
        <v>21642.581532729924</v>
      </c>
    </row>
    <row r="207" spans="1:4" x14ac:dyDescent="0.25">
      <c r="A207" t="s">
        <v>2413</v>
      </c>
      <c r="B207" t="s">
        <v>2887</v>
      </c>
      <c r="C207" t="s">
        <v>2421</v>
      </c>
      <c r="D207">
        <v>43670.872239980301</v>
      </c>
    </row>
    <row r="208" spans="1:4" x14ac:dyDescent="0.25">
      <c r="A208" t="s">
        <v>2413</v>
      </c>
      <c r="B208" t="s">
        <v>2887</v>
      </c>
      <c r="C208" t="s">
        <v>2423</v>
      </c>
      <c r="D208">
        <v>7120.4796440099899</v>
      </c>
    </row>
    <row r="209" spans="1:4" x14ac:dyDescent="0.25">
      <c r="A209" t="s">
        <v>2413</v>
      </c>
      <c r="B209" t="s">
        <v>2887</v>
      </c>
      <c r="C209" t="s">
        <v>2710</v>
      </c>
      <c r="D209">
        <v>141.10170527000002</v>
      </c>
    </row>
    <row r="210" spans="1:4" x14ac:dyDescent="0.25">
      <c r="A210" t="s">
        <v>2413</v>
      </c>
      <c r="B210" t="s">
        <v>2887</v>
      </c>
      <c r="C210" t="s">
        <v>2422</v>
      </c>
      <c r="D210">
        <v>6196.0762402700275</v>
      </c>
    </row>
    <row r="211" spans="1:4" x14ac:dyDescent="0.25">
      <c r="A211" t="s">
        <v>2413</v>
      </c>
      <c r="B211" t="s">
        <v>2887</v>
      </c>
      <c r="C211" t="s">
        <v>2425</v>
      </c>
      <c r="D211">
        <v>12784.259334369997</v>
      </c>
    </row>
    <row r="212" spans="1:4" x14ac:dyDescent="0.25">
      <c r="A212" t="s">
        <v>2413</v>
      </c>
      <c r="B212" t="s">
        <v>2887</v>
      </c>
      <c r="C212" t="s">
        <v>2710</v>
      </c>
      <c r="D212">
        <v>26735.240535940015</v>
      </c>
    </row>
    <row r="213" spans="1:4" x14ac:dyDescent="0.25">
      <c r="A213" t="s">
        <v>2413</v>
      </c>
      <c r="B213" t="s">
        <v>2882</v>
      </c>
      <c r="C213" t="s">
        <v>2424</v>
      </c>
      <c r="D213">
        <v>1166.2502987799992</v>
      </c>
    </row>
    <row r="214" spans="1:4" x14ac:dyDescent="0.25">
      <c r="A214" t="s">
        <v>2413</v>
      </c>
      <c r="B214" t="s">
        <v>2882</v>
      </c>
      <c r="C214" t="s">
        <v>2421</v>
      </c>
      <c r="D214">
        <v>2875.0437075299988</v>
      </c>
    </row>
    <row r="215" spans="1:4" x14ac:dyDescent="0.25">
      <c r="A215" t="s">
        <v>2413</v>
      </c>
      <c r="B215" t="s">
        <v>2882</v>
      </c>
      <c r="C215" t="s">
        <v>2423</v>
      </c>
      <c r="D215">
        <v>236.36096419000006</v>
      </c>
    </row>
    <row r="216" spans="1:4" x14ac:dyDescent="0.25">
      <c r="A216" t="s">
        <v>2413</v>
      </c>
      <c r="B216" t="s">
        <v>2882</v>
      </c>
      <c r="C216" t="s">
        <v>2710</v>
      </c>
      <c r="D216">
        <v>127.05380587000001</v>
      </c>
    </row>
    <row r="217" spans="1:4" x14ac:dyDescent="0.25">
      <c r="A217" t="s">
        <v>2413</v>
      </c>
      <c r="B217" t="s">
        <v>2882</v>
      </c>
      <c r="C217" t="s">
        <v>2422</v>
      </c>
      <c r="D217">
        <v>321.49052832999996</v>
      </c>
    </row>
    <row r="218" spans="1:4" x14ac:dyDescent="0.25">
      <c r="A218" t="s">
        <v>2413</v>
      </c>
      <c r="B218" t="s">
        <v>2882</v>
      </c>
      <c r="C218" t="s">
        <v>2425</v>
      </c>
      <c r="D218">
        <v>492.71106648999989</v>
      </c>
    </row>
    <row r="219" spans="1:4" x14ac:dyDescent="0.25">
      <c r="A219" t="s">
        <v>2413</v>
      </c>
      <c r="B219" t="s">
        <v>2885</v>
      </c>
      <c r="C219" t="s">
        <v>2424</v>
      </c>
      <c r="D219">
        <v>961.07275281</v>
      </c>
    </row>
    <row r="220" spans="1:4" x14ac:dyDescent="0.25">
      <c r="A220" t="s">
        <v>2413</v>
      </c>
      <c r="B220" t="s">
        <v>2885</v>
      </c>
      <c r="C220" t="s">
        <v>2421</v>
      </c>
      <c r="D220">
        <v>437.91442910999984</v>
      </c>
    </row>
    <row r="221" spans="1:4" x14ac:dyDescent="0.25">
      <c r="A221" t="s">
        <v>2413</v>
      </c>
      <c r="B221" t="s">
        <v>2885</v>
      </c>
      <c r="C221" t="s">
        <v>2423</v>
      </c>
      <c r="D221">
        <v>401.69717371000002</v>
      </c>
    </row>
    <row r="222" spans="1:4" x14ac:dyDescent="0.25">
      <c r="A222" t="s">
        <v>2413</v>
      </c>
      <c r="B222" t="s">
        <v>2885</v>
      </c>
      <c r="C222" t="s">
        <v>2422</v>
      </c>
      <c r="D222">
        <v>282.5330039000001</v>
      </c>
    </row>
    <row r="223" spans="1:4" x14ac:dyDescent="0.25">
      <c r="A223" t="s">
        <v>2413</v>
      </c>
      <c r="B223" t="s">
        <v>2885</v>
      </c>
      <c r="C223" t="s">
        <v>2425</v>
      </c>
      <c r="D223">
        <v>661.77691596000045</v>
      </c>
    </row>
    <row r="224" spans="1:4" x14ac:dyDescent="0.25">
      <c r="A224" t="s">
        <v>2414</v>
      </c>
      <c r="B224" t="s">
        <v>2884</v>
      </c>
      <c r="C224" t="s">
        <v>2424</v>
      </c>
      <c r="D224">
        <v>60.600596259999996</v>
      </c>
    </row>
    <row r="225" spans="1:4" x14ac:dyDescent="0.25">
      <c r="A225" t="s">
        <v>2414</v>
      </c>
      <c r="B225" t="s">
        <v>2884</v>
      </c>
      <c r="C225" t="s">
        <v>2421</v>
      </c>
      <c r="D225">
        <v>3.9621450200000004</v>
      </c>
    </row>
    <row r="226" spans="1:4" x14ac:dyDescent="0.25">
      <c r="A226" t="s">
        <v>2414</v>
      </c>
      <c r="B226" t="s">
        <v>2884</v>
      </c>
      <c r="C226" t="s">
        <v>2423</v>
      </c>
      <c r="D226">
        <v>60.566265709999996</v>
      </c>
    </row>
    <row r="227" spans="1:4" x14ac:dyDescent="0.25">
      <c r="A227" t="s">
        <v>2414</v>
      </c>
      <c r="B227" t="s">
        <v>2884</v>
      </c>
      <c r="C227" t="s">
        <v>2422</v>
      </c>
      <c r="D227">
        <v>11.792421169999999</v>
      </c>
    </row>
    <row r="228" spans="1:4" x14ac:dyDescent="0.25">
      <c r="A228" t="s">
        <v>2414</v>
      </c>
      <c r="B228" t="s">
        <v>2884</v>
      </c>
      <c r="C228" t="s">
        <v>2425</v>
      </c>
      <c r="D228">
        <v>56.14314474999999</v>
      </c>
    </row>
    <row r="229" spans="1:4" x14ac:dyDescent="0.25">
      <c r="A229" t="s">
        <v>2414</v>
      </c>
      <c r="B229" t="s">
        <v>2886</v>
      </c>
      <c r="C229" t="s">
        <v>2424</v>
      </c>
      <c r="D229">
        <v>261.72127892999998</v>
      </c>
    </row>
    <row r="230" spans="1:4" x14ac:dyDescent="0.25">
      <c r="A230" t="s">
        <v>2414</v>
      </c>
      <c r="B230" t="s">
        <v>2886</v>
      </c>
      <c r="C230" t="s">
        <v>2421</v>
      </c>
      <c r="D230">
        <v>113.49719128000001</v>
      </c>
    </row>
    <row r="231" spans="1:4" x14ac:dyDescent="0.25">
      <c r="A231" t="s">
        <v>2414</v>
      </c>
      <c r="B231" t="s">
        <v>2886</v>
      </c>
      <c r="C231" t="s">
        <v>2423</v>
      </c>
      <c r="D231">
        <v>134.47406317999997</v>
      </c>
    </row>
    <row r="232" spans="1:4" x14ac:dyDescent="0.25">
      <c r="A232" t="s">
        <v>2414</v>
      </c>
      <c r="B232" t="s">
        <v>2886</v>
      </c>
      <c r="C232" t="s">
        <v>2422</v>
      </c>
      <c r="D232">
        <v>298.98390441999993</v>
      </c>
    </row>
    <row r="233" spans="1:4" x14ac:dyDescent="0.25">
      <c r="A233" t="s">
        <v>2414</v>
      </c>
      <c r="B233" t="s">
        <v>2886</v>
      </c>
      <c r="C233" t="s">
        <v>2425</v>
      </c>
      <c r="D233">
        <v>189.23662896000002</v>
      </c>
    </row>
    <row r="234" spans="1:4" x14ac:dyDescent="0.25">
      <c r="A234" t="s">
        <v>2414</v>
      </c>
      <c r="B234" t="s">
        <v>2881</v>
      </c>
      <c r="C234" t="s">
        <v>2424</v>
      </c>
      <c r="D234">
        <v>0.34790137999999998</v>
      </c>
    </row>
    <row r="235" spans="1:4" x14ac:dyDescent="0.25">
      <c r="A235" t="s">
        <v>2414</v>
      </c>
      <c r="B235" t="s">
        <v>2881</v>
      </c>
      <c r="C235" t="s">
        <v>2421</v>
      </c>
      <c r="D235">
        <v>0.91776975999999999</v>
      </c>
    </row>
    <row r="236" spans="1:4" x14ac:dyDescent="0.25">
      <c r="A236" t="s">
        <v>2414</v>
      </c>
      <c r="B236" t="s">
        <v>2881</v>
      </c>
      <c r="C236" t="s">
        <v>2423</v>
      </c>
      <c r="D236">
        <v>0.61508858000000011</v>
      </c>
    </row>
    <row r="237" spans="1:4" x14ac:dyDescent="0.25">
      <c r="A237" t="s">
        <v>2414</v>
      </c>
      <c r="B237" t="s">
        <v>2881</v>
      </c>
      <c r="C237" t="s">
        <v>2422</v>
      </c>
      <c r="D237">
        <v>1.03988466</v>
      </c>
    </row>
    <row r="238" spans="1:4" x14ac:dyDescent="0.25">
      <c r="A238" t="s">
        <v>2414</v>
      </c>
      <c r="B238" t="s">
        <v>2881</v>
      </c>
      <c r="C238" t="s">
        <v>2425</v>
      </c>
      <c r="D238">
        <v>0.55935790000000007</v>
      </c>
    </row>
    <row r="239" spans="1:4" x14ac:dyDescent="0.25">
      <c r="A239" t="s">
        <v>2414</v>
      </c>
      <c r="B239" t="s">
        <v>2888</v>
      </c>
      <c r="C239" t="s">
        <v>2424</v>
      </c>
      <c r="D239">
        <v>64.185223459999989</v>
      </c>
    </row>
    <row r="240" spans="1:4" x14ac:dyDescent="0.25">
      <c r="A240" t="s">
        <v>2414</v>
      </c>
      <c r="B240" t="s">
        <v>2888</v>
      </c>
      <c r="C240" t="s">
        <v>2421</v>
      </c>
      <c r="D240">
        <v>1.96615027</v>
      </c>
    </row>
    <row r="241" spans="1:4" x14ac:dyDescent="0.25">
      <c r="A241" t="s">
        <v>2414</v>
      </c>
      <c r="B241" t="s">
        <v>2888</v>
      </c>
      <c r="C241" t="s">
        <v>2423</v>
      </c>
      <c r="D241">
        <v>3.6287673200000001</v>
      </c>
    </row>
    <row r="242" spans="1:4" x14ac:dyDescent="0.25">
      <c r="A242" t="s">
        <v>2414</v>
      </c>
      <c r="B242" t="s">
        <v>2888</v>
      </c>
      <c r="C242" t="s">
        <v>2422</v>
      </c>
      <c r="D242">
        <v>2.1613210899999999</v>
      </c>
    </row>
    <row r="243" spans="1:4" x14ac:dyDescent="0.25">
      <c r="A243" t="s">
        <v>2414</v>
      </c>
      <c r="B243" t="s">
        <v>2888</v>
      </c>
      <c r="C243" t="s">
        <v>2425</v>
      </c>
      <c r="D243">
        <v>1.54290247</v>
      </c>
    </row>
    <row r="244" spans="1:4" x14ac:dyDescent="0.25">
      <c r="A244" t="s">
        <v>2414</v>
      </c>
      <c r="B244" t="s">
        <v>2883</v>
      </c>
      <c r="C244" t="s">
        <v>2424</v>
      </c>
      <c r="D244">
        <v>209.15423410000002</v>
      </c>
    </row>
    <row r="245" spans="1:4" x14ac:dyDescent="0.25">
      <c r="A245" t="s">
        <v>2414</v>
      </c>
      <c r="B245" t="s">
        <v>2883</v>
      </c>
      <c r="C245" t="s">
        <v>2421</v>
      </c>
      <c r="D245">
        <v>353.81279883000008</v>
      </c>
    </row>
    <row r="246" spans="1:4" x14ac:dyDescent="0.25">
      <c r="A246" t="s">
        <v>2414</v>
      </c>
      <c r="B246" t="s">
        <v>2883</v>
      </c>
      <c r="C246" t="s">
        <v>2423</v>
      </c>
      <c r="D246">
        <v>52.037439859999992</v>
      </c>
    </row>
    <row r="247" spans="1:4" x14ac:dyDescent="0.25">
      <c r="A247" t="s">
        <v>2414</v>
      </c>
      <c r="B247" t="s">
        <v>2883</v>
      </c>
      <c r="C247" t="s">
        <v>2422</v>
      </c>
      <c r="D247">
        <v>46.401468009999995</v>
      </c>
    </row>
    <row r="248" spans="1:4" x14ac:dyDescent="0.25">
      <c r="A248" t="s">
        <v>2414</v>
      </c>
      <c r="B248" t="s">
        <v>2883</v>
      </c>
      <c r="C248" t="s">
        <v>2425</v>
      </c>
      <c r="D248">
        <v>41.172765560000002</v>
      </c>
    </row>
    <row r="249" spans="1:4" x14ac:dyDescent="0.25">
      <c r="A249" t="s">
        <v>2414</v>
      </c>
      <c r="B249" t="s">
        <v>2889</v>
      </c>
      <c r="C249" t="s">
        <v>2421</v>
      </c>
      <c r="D249">
        <v>1.69810375</v>
      </c>
    </row>
    <row r="250" spans="1:4" x14ac:dyDescent="0.25">
      <c r="A250" t="s">
        <v>2414</v>
      </c>
      <c r="B250" t="s">
        <v>2889</v>
      </c>
      <c r="C250" t="s">
        <v>2422</v>
      </c>
      <c r="D250">
        <v>5.5651831500000002</v>
      </c>
    </row>
    <row r="251" spans="1:4" x14ac:dyDescent="0.25">
      <c r="A251" t="s">
        <v>2414</v>
      </c>
      <c r="B251" t="s">
        <v>2880</v>
      </c>
      <c r="C251" t="s">
        <v>2424</v>
      </c>
      <c r="D251">
        <v>56.24599357999999</v>
      </c>
    </row>
    <row r="252" spans="1:4" x14ac:dyDescent="0.25">
      <c r="A252" t="s">
        <v>2414</v>
      </c>
      <c r="B252" t="s">
        <v>2880</v>
      </c>
      <c r="C252" t="s">
        <v>2421</v>
      </c>
      <c r="D252">
        <v>13.014562569999994</v>
      </c>
    </row>
    <row r="253" spans="1:4" x14ac:dyDescent="0.25">
      <c r="A253" t="s">
        <v>2414</v>
      </c>
      <c r="B253" t="s">
        <v>2880</v>
      </c>
      <c r="C253" t="s">
        <v>2423</v>
      </c>
      <c r="D253">
        <v>19.376740740000002</v>
      </c>
    </row>
    <row r="254" spans="1:4" x14ac:dyDescent="0.25">
      <c r="A254" t="s">
        <v>2414</v>
      </c>
      <c r="B254" t="s">
        <v>2880</v>
      </c>
      <c r="C254" t="s">
        <v>2422</v>
      </c>
      <c r="D254">
        <v>23.673108239999991</v>
      </c>
    </row>
    <row r="255" spans="1:4" x14ac:dyDescent="0.25">
      <c r="A255" t="s">
        <v>2414</v>
      </c>
      <c r="B255" t="s">
        <v>2880</v>
      </c>
      <c r="C255" t="s">
        <v>2425</v>
      </c>
      <c r="D255">
        <v>31.241000290000002</v>
      </c>
    </row>
    <row r="256" spans="1:4" x14ac:dyDescent="0.25">
      <c r="A256" t="s">
        <v>2414</v>
      </c>
      <c r="B256" t="s">
        <v>2887</v>
      </c>
      <c r="C256" t="s">
        <v>2424</v>
      </c>
      <c r="D256">
        <v>210.20301846000004</v>
      </c>
    </row>
    <row r="257" spans="1:4" x14ac:dyDescent="0.25">
      <c r="A257" t="s">
        <v>2414</v>
      </c>
      <c r="B257" t="s">
        <v>2887</v>
      </c>
      <c r="C257" t="s">
        <v>2421</v>
      </c>
      <c r="D257">
        <v>190.18382347999989</v>
      </c>
    </row>
    <row r="258" spans="1:4" x14ac:dyDescent="0.25">
      <c r="A258" t="s">
        <v>2414</v>
      </c>
      <c r="B258" t="s">
        <v>2887</v>
      </c>
      <c r="C258" t="s">
        <v>2423</v>
      </c>
      <c r="D258">
        <v>29.142004369999999</v>
      </c>
    </row>
    <row r="259" spans="1:4" x14ac:dyDescent="0.25">
      <c r="A259" t="s">
        <v>2414</v>
      </c>
      <c r="B259" t="s">
        <v>2887</v>
      </c>
      <c r="C259" t="s">
        <v>2422</v>
      </c>
      <c r="D259">
        <v>25.176961419999998</v>
      </c>
    </row>
    <row r="260" spans="1:4" x14ac:dyDescent="0.25">
      <c r="A260" t="s">
        <v>2414</v>
      </c>
      <c r="B260" t="s">
        <v>2887</v>
      </c>
      <c r="C260" t="s">
        <v>2425</v>
      </c>
      <c r="D260">
        <v>147.88614310000003</v>
      </c>
    </row>
    <row r="261" spans="1:4" x14ac:dyDescent="0.25">
      <c r="A261" t="s">
        <v>2414</v>
      </c>
      <c r="B261" t="s">
        <v>2882</v>
      </c>
      <c r="C261" t="s">
        <v>2424</v>
      </c>
      <c r="D261">
        <v>255.99467068999999</v>
      </c>
    </row>
    <row r="262" spans="1:4" x14ac:dyDescent="0.25">
      <c r="A262" t="s">
        <v>2414</v>
      </c>
      <c r="B262" t="s">
        <v>2882</v>
      </c>
      <c r="C262" t="s">
        <v>2421</v>
      </c>
      <c r="D262">
        <v>77.88096066</v>
      </c>
    </row>
    <row r="263" spans="1:4" x14ac:dyDescent="0.25">
      <c r="A263" t="s">
        <v>2414</v>
      </c>
      <c r="B263" t="s">
        <v>2882</v>
      </c>
      <c r="C263" t="s">
        <v>2423</v>
      </c>
      <c r="D263">
        <v>232.92149537000003</v>
      </c>
    </row>
    <row r="264" spans="1:4" x14ac:dyDescent="0.25">
      <c r="A264" t="s">
        <v>2414</v>
      </c>
      <c r="B264" t="s">
        <v>2882</v>
      </c>
      <c r="C264" t="s">
        <v>2422</v>
      </c>
      <c r="D264">
        <v>26.458033229999998</v>
      </c>
    </row>
    <row r="265" spans="1:4" x14ac:dyDescent="0.25">
      <c r="A265" t="s">
        <v>2414</v>
      </c>
      <c r="B265" t="s">
        <v>2882</v>
      </c>
      <c r="C265" t="s">
        <v>2425</v>
      </c>
      <c r="D265">
        <v>24.622181510000001</v>
      </c>
    </row>
    <row r="266" spans="1:4" x14ac:dyDescent="0.25">
      <c r="A266" t="s">
        <v>2414</v>
      </c>
      <c r="B266" t="s">
        <v>2885</v>
      </c>
      <c r="C266" t="s">
        <v>2424</v>
      </c>
      <c r="D266">
        <v>5.8243776899999995</v>
      </c>
    </row>
    <row r="267" spans="1:4" x14ac:dyDescent="0.25">
      <c r="A267" t="s">
        <v>2414</v>
      </c>
      <c r="B267" t="s">
        <v>2885</v>
      </c>
      <c r="C267" t="s">
        <v>2421</v>
      </c>
      <c r="D267">
        <v>3.6960851199999998</v>
      </c>
    </row>
    <row r="268" spans="1:4" x14ac:dyDescent="0.25">
      <c r="A268" t="s">
        <v>2414</v>
      </c>
      <c r="B268" t="s">
        <v>2885</v>
      </c>
      <c r="C268" t="s">
        <v>2423</v>
      </c>
      <c r="D268">
        <v>17.526813360000002</v>
      </c>
    </row>
    <row r="269" spans="1:4" x14ac:dyDescent="0.25">
      <c r="A269" t="s">
        <v>2414</v>
      </c>
      <c r="B269" t="s">
        <v>2885</v>
      </c>
      <c r="C269" t="s">
        <v>2422</v>
      </c>
      <c r="D269">
        <v>0.36043501</v>
      </c>
    </row>
    <row r="270" spans="1:4" x14ac:dyDescent="0.25">
      <c r="A270" t="s">
        <v>2414</v>
      </c>
      <c r="B270" t="s">
        <v>2885</v>
      </c>
      <c r="C270" t="s">
        <v>2425</v>
      </c>
      <c r="D270">
        <v>4.88995991</v>
      </c>
    </row>
    <row r="271" spans="1:4" x14ac:dyDescent="0.25">
      <c r="A271" t="s">
        <v>2957</v>
      </c>
      <c r="B271" t="s">
        <v>2884</v>
      </c>
      <c r="C271" t="s">
        <v>2424</v>
      </c>
      <c r="D271">
        <v>0.66783588999999999</v>
      </c>
    </row>
    <row r="272" spans="1:4" x14ac:dyDescent="0.25">
      <c r="A272" t="s">
        <v>2957</v>
      </c>
      <c r="B272" t="s">
        <v>2884</v>
      </c>
      <c r="C272" t="s">
        <v>2421</v>
      </c>
      <c r="D272">
        <v>8.6768070000000003E-2</v>
      </c>
    </row>
    <row r="273" spans="1:4" x14ac:dyDescent="0.25">
      <c r="A273" t="s">
        <v>2957</v>
      </c>
      <c r="B273" t="s">
        <v>2884</v>
      </c>
      <c r="C273" t="s">
        <v>2423</v>
      </c>
      <c r="D273">
        <v>0.31025332</v>
      </c>
    </row>
    <row r="274" spans="1:4" x14ac:dyDescent="0.25">
      <c r="A274" t="s">
        <v>2957</v>
      </c>
      <c r="B274" t="s">
        <v>2884</v>
      </c>
      <c r="C274" t="s">
        <v>2422</v>
      </c>
      <c r="D274">
        <v>0.85047799000000002</v>
      </c>
    </row>
    <row r="275" spans="1:4" x14ac:dyDescent="0.25">
      <c r="A275" t="s">
        <v>2957</v>
      </c>
      <c r="B275" t="s">
        <v>2884</v>
      </c>
      <c r="C275" t="s">
        <v>2425</v>
      </c>
      <c r="D275">
        <v>1.5680112099999997</v>
      </c>
    </row>
    <row r="276" spans="1:4" x14ac:dyDescent="0.25">
      <c r="A276" t="s">
        <v>2957</v>
      </c>
      <c r="B276" t="s">
        <v>2886</v>
      </c>
      <c r="C276" t="s">
        <v>2424</v>
      </c>
      <c r="D276">
        <v>356.9119781499997</v>
      </c>
    </row>
    <row r="277" spans="1:4" x14ac:dyDescent="0.25">
      <c r="A277" t="s">
        <v>2957</v>
      </c>
      <c r="B277" t="s">
        <v>2886</v>
      </c>
      <c r="C277" t="s">
        <v>2421</v>
      </c>
      <c r="D277">
        <v>666.42890646000035</v>
      </c>
    </row>
    <row r="278" spans="1:4" x14ac:dyDescent="0.25">
      <c r="A278" t="s">
        <v>2957</v>
      </c>
      <c r="B278" t="s">
        <v>2886</v>
      </c>
      <c r="C278" t="s">
        <v>2423</v>
      </c>
      <c r="D278">
        <v>37.983007460000003</v>
      </c>
    </row>
    <row r="279" spans="1:4" x14ac:dyDescent="0.25">
      <c r="A279" t="s">
        <v>2957</v>
      </c>
      <c r="B279" t="s">
        <v>2886</v>
      </c>
      <c r="C279" t="s">
        <v>2422</v>
      </c>
      <c r="D279">
        <v>141.23612705000002</v>
      </c>
    </row>
    <row r="280" spans="1:4" x14ac:dyDescent="0.25">
      <c r="A280" t="s">
        <v>2957</v>
      </c>
      <c r="B280" t="s">
        <v>2886</v>
      </c>
      <c r="C280" t="s">
        <v>2425</v>
      </c>
      <c r="D280">
        <v>617.32598036999991</v>
      </c>
    </row>
    <row r="281" spans="1:4" x14ac:dyDescent="0.25">
      <c r="A281" t="s">
        <v>2957</v>
      </c>
      <c r="B281" t="s">
        <v>2881</v>
      </c>
      <c r="C281" t="s">
        <v>2424</v>
      </c>
      <c r="D281">
        <v>14.169703339999998</v>
      </c>
    </row>
    <row r="282" spans="1:4" x14ac:dyDescent="0.25">
      <c r="A282" t="s">
        <v>2957</v>
      </c>
      <c r="B282" t="s">
        <v>2881</v>
      </c>
      <c r="C282" t="s">
        <v>2421</v>
      </c>
      <c r="D282">
        <v>13.468950569999997</v>
      </c>
    </row>
    <row r="283" spans="1:4" x14ac:dyDescent="0.25">
      <c r="A283" t="s">
        <v>2957</v>
      </c>
      <c r="B283" t="s">
        <v>2881</v>
      </c>
      <c r="C283" t="s">
        <v>2423</v>
      </c>
      <c r="D283">
        <v>15.2573513</v>
      </c>
    </row>
    <row r="284" spans="1:4" x14ac:dyDescent="0.25">
      <c r="A284" t="s">
        <v>2957</v>
      </c>
      <c r="B284" t="s">
        <v>2881</v>
      </c>
      <c r="C284" t="s">
        <v>2422</v>
      </c>
      <c r="D284">
        <v>23.848401710000001</v>
      </c>
    </row>
    <row r="285" spans="1:4" x14ac:dyDescent="0.25">
      <c r="A285" t="s">
        <v>2957</v>
      </c>
      <c r="B285" t="s">
        <v>2881</v>
      </c>
      <c r="C285" t="s">
        <v>2425</v>
      </c>
      <c r="D285">
        <v>12.65021561</v>
      </c>
    </row>
    <row r="286" spans="1:4" x14ac:dyDescent="0.25">
      <c r="A286" t="s">
        <v>2957</v>
      </c>
      <c r="B286" t="s">
        <v>2888</v>
      </c>
      <c r="C286" t="s">
        <v>2424</v>
      </c>
      <c r="D286">
        <v>0.18766778000000003</v>
      </c>
    </row>
    <row r="287" spans="1:4" x14ac:dyDescent="0.25">
      <c r="A287" t="s">
        <v>2957</v>
      </c>
      <c r="B287" t="s">
        <v>2888</v>
      </c>
      <c r="C287" t="s">
        <v>2423</v>
      </c>
      <c r="D287">
        <v>18.115314219999998</v>
      </c>
    </row>
    <row r="288" spans="1:4" x14ac:dyDescent="0.25">
      <c r="A288" t="s">
        <v>2957</v>
      </c>
      <c r="B288" t="s">
        <v>2888</v>
      </c>
      <c r="C288" t="s">
        <v>2422</v>
      </c>
      <c r="D288">
        <v>0.21997119000000001</v>
      </c>
    </row>
    <row r="289" spans="1:4" x14ac:dyDescent="0.25">
      <c r="A289" t="s">
        <v>2957</v>
      </c>
      <c r="B289" t="s">
        <v>2888</v>
      </c>
      <c r="C289" t="s">
        <v>2425</v>
      </c>
      <c r="D289">
        <v>4.9778468299999989</v>
      </c>
    </row>
    <row r="290" spans="1:4" x14ac:dyDescent="0.25">
      <c r="A290" t="s">
        <v>2957</v>
      </c>
      <c r="B290" t="s">
        <v>2883</v>
      </c>
      <c r="C290" t="s">
        <v>2424</v>
      </c>
      <c r="D290">
        <v>23.926553219999999</v>
      </c>
    </row>
    <row r="291" spans="1:4" x14ac:dyDescent="0.25">
      <c r="A291" t="s">
        <v>2957</v>
      </c>
      <c r="B291" t="s">
        <v>2883</v>
      </c>
      <c r="C291" t="s">
        <v>2421</v>
      </c>
      <c r="D291">
        <v>236.78203189999999</v>
      </c>
    </row>
    <row r="292" spans="1:4" x14ac:dyDescent="0.25">
      <c r="A292" t="s">
        <v>2957</v>
      </c>
      <c r="B292" t="s">
        <v>2883</v>
      </c>
      <c r="C292" t="s">
        <v>2423</v>
      </c>
      <c r="D292">
        <v>20.003361429999998</v>
      </c>
    </row>
    <row r="293" spans="1:4" x14ac:dyDescent="0.25">
      <c r="A293" t="s">
        <v>2957</v>
      </c>
      <c r="B293" t="s">
        <v>2883</v>
      </c>
      <c r="C293" t="s">
        <v>2422</v>
      </c>
      <c r="D293">
        <v>2.0772754399999998</v>
      </c>
    </row>
    <row r="294" spans="1:4" x14ac:dyDescent="0.25">
      <c r="A294" t="s">
        <v>2957</v>
      </c>
      <c r="B294" t="s">
        <v>2889</v>
      </c>
      <c r="C294" t="s">
        <v>2425</v>
      </c>
      <c r="D294">
        <v>0.62344234999999992</v>
      </c>
    </row>
    <row r="295" spans="1:4" x14ac:dyDescent="0.25">
      <c r="A295" t="s">
        <v>2957</v>
      </c>
      <c r="B295" t="s">
        <v>2880</v>
      </c>
      <c r="C295" t="s">
        <v>2424</v>
      </c>
      <c r="D295">
        <v>513.32010085000024</v>
      </c>
    </row>
    <row r="296" spans="1:4" x14ac:dyDescent="0.25">
      <c r="A296" t="s">
        <v>2957</v>
      </c>
      <c r="B296" t="s">
        <v>2880</v>
      </c>
      <c r="C296" t="s">
        <v>2421</v>
      </c>
      <c r="D296">
        <v>189.13880283000023</v>
      </c>
    </row>
    <row r="297" spans="1:4" x14ac:dyDescent="0.25">
      <c r="A297" t="s">
        <v>2957</v>
      </c>
      <c r="B297" t="s">
        <v>2880</v>
      </c>
      <c r="C297" t="s">
        <v>2423</v>
      </c>
      <c r="D297">
        <v>361.7749200899998</v>
      </c>
    </row>
    <row r="298" spans="1:4" x14ac:dyDescent="0.25">
      <c r="A298" t="s">
        <v>2957</v>
      </c>
      <c r="B298" t="s">
        <v>2880</v>
      </c>
      <c r="C298" t="s">
        <v>2422</v>
      </c>
      <c r="D298">
        <v>411.6926896800004</v>
      </c>
    </row>
    <row r="299" spans="1:4" x14ac:dyDescent="0.25">
      <c r="A299" t="s">
        <v>2957</v>
      </c>
      <c r="B299" t="s">
        <v>2880</v>
      </c>
      <c r="C299" t="s">
        <v>2425</v>
      </c>
      <c r="D299">
        <v>578.67894599999897</v>
      </c>
    </row>
    <row r="300" spans="1:4" x14ac:dyDescent="0.25">
      <c r="A300" t="s">
        <v>2957</v>
      </c>
      <c r="B300" t="s">
        <v>2887</v>
      </c>
      <c r="C300" t="s">
        <v>2424</v>
      </c>
      <c r="D300">
        <v>15.956138020000003</v>
      </c>
    </row>
    <row r="301" spans="1:4" x14ac:dyDescent="0.25">
      <c r="A301" t="s">
        <v>2957</v>
      </c>
      <c r="B301" t="s">
        <v>2887</v>
      </c>
      <c r="C301" t="s">
        <v>2421</v>
      </c>
      <c r="D301">
        <v>44.312624800000002</v>
      </c>
    </row>
    <row r="302" spans="1:4" x14ac:dyDescent="0.25">
      <c r="A302" t="s">
        <v>2957</v>
      </c>
      <c r="B302" t="s">
        <v>2887</v>
      </c>
      <c r="C302" t="s">
        <v>2423</v>
      </c>
      <c r="D302">
        <v>19.111137240000001</v>
      </c>
    </row>
    <row r="303" spans="1:4" x14ac:dyDescent="0.25">
      <c r="A303" t="s">
        <v>2957</v>
      </c>
      <c r="B303" t="s">
        <v>2887</v>
      </c>
      <c r="C303" t="s">
        <v>2422</v>
      </c>
      <c r="D303">
        <v>0.6937998700000001</v>
      </c>
    </row>
    <row r="304" spans="1:4" x14ac:dyDescent="0.25">
      <c r="A304" t="s">
        <v>2957</v>
      </c>
      <c r="B304" t="s">
        <v>2887</v>
      </c>
      <c r="C304" t="s">
        <v>2425</v>
      </c>
      <c r="D304">
        <v>4.6326733199999994</v>
      </c>
    </row>
    <row r="305" spans="1:4" x14ac:dyDescent="0.25">
      <c r="A305" t="s">
        <v>2957</v>
      </c>
      <c r="B305" t="s">
        <v>2882</v>
      </c>
      <c r="C305" t="s">
        <v>2424</v>
      </c>
      <c r="D305">
        <v>709.93380623000007</v>
      </c>
    </row>
    <row r="306" spans="1:4" x14ac:dyDescent="0.25">
      <c r="A306" t="s">
        <v>2957</v>
      </c>
      <c r="B306" t="s">
        <v>2882</v>
      </c>
      <c r="C306" t="s">
        <v>2421</v>
      </c>
      <c r="D306">
        <v>410.18764606000019</v>
      </c>
    </row>
    <row r="307" spans="1:4" x14ac:dyDescent="0.25">
      <c r="A307" t="s">
        <v>2957</v>
      </c>
      <c r="B307" t="s">
        <v>2882</v>
      </c>
      <c r="C307" t="s">
        <v>2423</v>
      </c>
      <c r="D307">
        <v>284.28289717999991</v>
      </c>
    </row>
    <row r="308" spans="1:4" x14ac:dyDescent="0.25">
      <c r="A308" t="s">
        <v>2957</v>
      </c>
      <c r="B308" t="s">
        <v>2882</v>
      </c>
      <c r="C308" t="s">
        <v>2422</v>
      </c>
      <c r="D308">
        <v>552.88331079000034</v>
      </c>
    </row>
    <row r="309" spans="1:4" x14ac:dyDescent="0.25">
      <c r="A309" t="s">
        <v>2957</v>
      </c>
      <c r="B309" t="s">
        <v>2882</v>
      </c>
      <c r="C309" t="s">
        <v>2425</v>
      </c>
      <c r="D309">
        <v>766.41080564000049</v>
      </c>
    </row>
    <row r="310" spans="1:4" x14ac:dyDescent="0.25">
      <c r="A310" t="s">
        <v>2957</v>
      </c>
      <c r="B310" t="s">
        <v>2885</v>
      </c>
      <c r="C310" t="s">
        <v>2424</v>
      </c>
      <c r="D310">
        <v>14927.706285919963</v>
      </c>
    </row>
    <row r="311" spans="1:4" x14ac:dyDescent="0.25">
      <c r="A311" t="s">
        <v>2957</v>
      </c>
      <c r="B311" t="s">
        <v>2885</v>
      </c>
      <c r="C311" t="s">
        <v>2421</v>
      </c>
      <c r="D311">
        <v>19977.287739960033</v>
      </c>
    </row>
    <row r="312" spans="1:4" x14ac:dyDescent="0.25">
      <c r="A312" t="s">
        <v>2957</v>
      </c>
      <c r="B312" t="s">
        <v>2885</v>
      </c>
      <c r="C312" t="s">
        <v>2423</v>
      </c>
      <c r="D312">
        <v>8391.940966260001</v>
      </c>
    </row>
    <row r="313" spans="1:4" x14ac:dyDescent="0.25">
      <c r="A313" t="s">
        <v>2957</v>
      </c>
      <c r="B313" t="s">
        <v>2885</v>
      </c>
      <c r="C313" t="s">
        <v>2422</v>
      </c>
      <c r="D313">
        <v>5978.9978337100019</v>
      </c>
    </row>
    <row r="314" spans="1:4" x14ac:dyDescent="0.25">
      <c r="A314" t="s">
        <v>2957</v>
      </c>
      <c r="B314" t="s">
        <v>2885</v>
      </c>
      <c r="C314" t="s">
        <v>2425</v>
      </c>
      <c r="D314">
        <v>11778.302647229975</v>
      </c>
    </row>
    <row r="315" spans="1:4" x14ac:dyDescent="0.25">
      <c r="A315" t="s">
        <v>2406</v>
      </c>
      <c r="B315" t="s">
        <v>2893</v>
      </c>
      <c r="C315" t="s">
        <v>2952</v>
      </c>
      <c r="D315">
        <v>1.46839827</v>
      </c>
    </row>
    <row r="316" spans="1:4" x14ac:dyDescent="0.25">
      <c r="A316" t="s">
        <v>2406</v>
      </c>
      <c r="B316" t="s">
        <v>2895</v>
      </c>
      <c r="C316" t="s">
        <v>2947</v>
      </c>
      <c r="D316">
        <v>945</v>
      </c>
    </row>
    <row r="317" spans="1:4" x14ac:dyDescent="0.25">
      <c r="A317" t="s">
        <v>2406</v>
      </c>
      <c r="B317" t="s">
        <v>2895</v>
      </c>
      <c r="C317" t="s">
        <v>2948</v>
      </c>
      <c r="D317">
        <v>1977.95</v>
      </c>
    </row>
    <row r="318" spans="1:4" x14ac:dyDescent="0.25">
      <c r="A318" t="s">
        <v>2406</v>
      </c>
      <c r="B318" t="s">
        <v>2890</v>
      </c>
      <c r="C318" t="s">
        <v>2949</v>
      </c>
      <c r="D318">
        <v>4.0168545800000004</v>
      </c>
    </row>
    <row r="319" spans="1:4" x14ac:dyDescent="0.25">
      <c r="A319" t="s">
        <v>2406</v>
      </c>
      <c r="B319" t="s">
        <v>2890</v>
      </c>
      <c r="C319" t="s">
        <v>2952</v>
      </c>
      <c r="D319">
        <v>4.7195921400000005</v>
      </c>
    </row>
    <row r="320" spans="1:4" x14ac:dyDescent="0.25">
      <c r="A320" t="s">
        <v>2406</v>
      </c>
      <c r="B320" t="s">
        <v>2890</v>
      </c>
      <c r="C320" t="s">
        <v>2950</v>
      </c>
      <c r="D320">
        <v>24.443816780000002</v>
      </c>
    </row>
    <row r="321" spans="1:4" x14ac:dyDescent="0.25">
      <c r="A321" t="s">
        <v>2406</v>
      </c>
      <c r="B321" t="s">
        <v>2890</v>
      </c>
      <c r="C321" t="s">
        <v>2951</v>
      </c>
      <c r="D321">
        <v>0.38259003000000003</v>
      </c>
    </row>
    <row r="322" spans="1:4" x14ac:dyDescent="0.25">
      <c r="A322" t="s">
        <v>2406</v>
      </c>
      <c r="B322" t="s">
        <v>2894</v>
      </c>
      <c r="C322" t="s">
        <v>2952</v>
      </c>
      <c r="D322">
        <v>0.15349132000000001</v>
      </c>
    </row>
    <row r="323" spans="1:4" x14ac:dyDescent="0.25">
      <c r="A323" t="s">
        <v>2411</v>
      </c>
      <c r="B323" t="s">
        <v>2893</v>
      </c>
      <c r="C323" t="s">
        <v>2952</v>
      </c>
      <c r="D323">
        <v>31.455409030000002</v>
      </c>
    </row>
    <row r="324" spans="1:4" x14ac:dyDescent="0.25">
      <c r="A324" t="s">
        <v>2411</v>
      </c>
      <c r="B324" t="s">
        <v>2895</v>
      </c>
      <c r="C324" t="s">
        <v>2952</v>
      </c>
      <c r="D324">
        <v>129.05761358000001</v>
      </c>
    </row>
    <row r="325" spans="1:4" x14ac:dyDescent="0.25">
      <c r="A325" t="s">
        <v>2411</v>
      </c>
      <c r="B325" t="s">
        <v>2896</v>
      </c>
      <c r="C325" t="s">
        <v>2952</v>
      </c>
      <c r="D325">
        <v>11.402157559999999</v>
      </c>
    </row>
    <row r="326" spans="1:4" x14ac:dyDescent="0.25">
      <c r="A326" t="s">
        <v>2411</v>
      </c>
      <c r="B326" t="s">
        <v>2899</v>
      </c>
      <c r="C326" t="s">
        <v>2952</v>
      </c>
      <c r="D326">
        <v>29.901534460000001</v>
      </c>
    </row>
    <row r="327" spans="1:4" x14ac:dyDescent="0.25">
      <c r="A327" t="s">
        <v>2411</v>
      </c>
      <c r="B327" t="s">
        <v>2890</v>
      </c>
      <c r="C327" t="s">
        <v>2949</v>
      </c>
      <c r="D327">
        <v>0.19810033000000002</v>
      </c>
    </row>
    <row r="328" spans="1:4" x14ac:dyDescent="0.25">
      <c r="A328" t="s">
        <v>2411</v>
      </c>
      <c r="B328" t="s">
        <v>2890</v>
      </c>
      <c r="C328" t="s">
        <v>2952</v>
      </c>
      <c r="D328">
        <v>1786.3419886700021</v>
      </c>
    </row>
    <row r="329" spans="1:4" x14ac:dyDescent="0.25">
      <c r="A329" t="s">
        <v>2411</v>
      </c>
      <c r="B329" t="s">
        <v>2890</v>
      </c>
      <c r="C329" t="s">
        <v>2950</v>
      </c>
      <c r="D329">
        <v>5.7317082900000003</v>
      </c>
    </row>
    <row r="330" spans="1:4" x14ac:dyDescent="0.25">
      <c r="A330" t="s">
        <v>2411</v>
      </c>
      <c r="B330" t="s">
        <v>2894</v>
      </c>
      <c r="C330" t="s">
        <v>2952</v>
      </c>
      <c r="D330">
        <v>67.588568290000012</v>
      </c>
    </row>
    <row r="331" spans="1:4" x14ac:dyDescent="0.25">
      <c r="A331" t="s">
        <v>2412</v>
      </c>
      <c r="B331" t="s">
        <v>2895</v>
      </c>
      <c r="C331" t="s">
        <v>2947</v>
      </c>
      <c r="D331">
        <v>492.94167987999998</v>
      </c>
    </row>
    <row r="332" spans="1:4" x14ac:dyDescent="0.25">
      <c r="A332" t="s">
        <v>2412</v>
      </c>
      <c r="B332" t="s">
        <v>2895</v>
      </c>
      <c r="C332" t="s">
        <v>2948</v>
      </c>
      <c r="D332">
        <v>55.88863765</v>
      </c>
    </row>
    <row r="333" spans="1:4" x14ac:dyDescent="0.25">
      <c r="A333" t="s">
        <v>2412</v>
      </c>
      <c r="B333" t="s">
        <v>2895</v>
      </c>
      <c r="C333" t="s">
        <v>2951</v>
      </c>
      <c r="D333">
        <v>937.08976964999999</v>
      </c>
    </row>
    <row r="334" spans="1:4" x14ac:dyDescent="0.25">
      <c r="A334" t="s">
        <v>2412</v>
      </c>
      <c r="B334" t="s">
        <v>2894</v>
      </c>
      <c r="C334" t="s">
        <v>2952</v>
      </c>
      <c r="D334">
        <v>0.49340462000000002</v>
      </c>
    </row>
    <row r="335" spans="1:4" x14ac:dyDescent="0.25">
      <c r="A335" t="s">
        <v>2412</v>
      </c>
      <c r="B335" t="s">
        <v>2894</v>
      </c>
      <c r="C335" t="s">
        <v>2951</v>
      </c>
      <c r="D335">
        <v>14.8270444</v>
      </c>
    </row>
    <row r="336" spans="1:4" x14ac:dyDescent="0.25">
      <c r="A336" t="s">
        <v>2413</v>
      </c>
      <c r="B336" t="s">
        <v>2897</v>
      </c>
      <c r="C336" t="s">
        <v>2947</v>
      </c>
      <c r="D336">
        <v>32.482496189999999</v>
      </c>
    </row>
    <row r="337" spans="1:4" x14ac:dyDescent="0.25">
      <c r="A337" t="s">
        <v>2413</v>
      </c>
      <c r="B337" t="s">
        <v>2891</v>
      </c>
      <c r="C337" t="s">
        <v>2950</v>
      </c>
      <c r="D337">
        <v>11.390089499999998</v>
      </c>
    </row>
    <row r="338" spans="1:4" x14ac:dyDescent="0.25">
      <c r="A338" t="s">
        <v>2413</v>
      </c>
      <c r="B338" t="s">
        <v>2895</v>
      </c>
      <c r="C338" t="s">
        <v>509</v>
      </c>
      <c r="D338">
        <v>388.24975968000001</v>
      </c>
    </row>
    <row r="339" spans="1:4" x14ac:dyDescent="0.25">
      <c r="A339" t="s">
        <v>2413</v>
      </c>
      <c r="B339" t="s">
        <v>2895</v>
      </c>
      <c r="C339" t="s">
        <v>2947</v>
      </c>
      <c r="D339">
        <v>203.76164344</v>
      </c>
    </row>
    <row r="340" spans="1:4" x14ac:dyDescent="0.25">
      <c r="A340" t="s">
        <v>2413</v>
      </c>
      <c r="B340" t="s">
        <v>2895</v>
      </c>
      <c r="C340" t="s">
        <v>2948</v>
      </c>
      <c r="D340">
        <v>1071.43397587</v>
      </c>
    </row>
    <row r="341" spans="1:4" x14ac:dyDescent="0.25">
      <c r="A341" t="s">
        <v>2413</v>
      </c>
      <c r="B341" t="s">
        <v>2895</v>
      </c>
      <c r="C341" t="s">
        <v>2951</v>
      </c>
      <c r="D341">
        <v>1714.5987272599998</v>
      </c>
    </row>
    <row r="342" spans="1:4" x14ac:dyDescent="0.25">
      <c r="A342" t="s">
        <v>2413</v>
      </c>
      <c r="B342" t="s">
        <v>2896</v>
      </c>
      <c r="C342" t="s">
        <v>509</v>
      </c>
      <c r="D342">
        <v>3046.2700702700004</v>
      </c>
    </row>
    <row r="343" spans="1:4" x14ac:dyDescent="0.25">
      <c r="A343" t="s">
        <v>2413</v>
      </c>
      <c r="B343" t="s">
        <v>2896</v>
      </c>
      <c r="C343" t="s">
        <v>2947</v>
      </c>
      <c r="D343">
        <v>2294.9026037799995</v>
      </c>
    </row>
    <row r="344" spans="1:4" x14ac:dyDescent="0.25">
      <c r="A344" t="s">
        <v>2413</v>
      </c>
      <c r="B344" t="s">
        <v>2896</v>
      </c>
      <c r="C344" t="s">
        <v>2948</v>
      </c>
      <c r="D344">
        <v>24848.410680980007</v>
      </c>
    </row>
    <row r="345" spans="1:4" x14ac:dyDescent="0.25">
      <c r="A345" t="s">
        <v>2413</v>
      </c>
      <c r="B345" t="s">
        <v>2896</v>
      </c>
      <c r="C345" t="s">
        <v>2951</v>
      </c>
      <c r="D345">
        <v>535.80057408999994</v>
      </c>
    </row>
    <row r="346" spans="1:4" x14ac:dyDescent="0.25">
      <c r="A346" t="s">
        <v>2413</v>
      </c>
      <c r="B346" t="s">
        <v>2899</v>
      </c>
      <c r="C346" t="s">
        <v>2948</v>
      </c>
      <c r="D346">
        <v>211.50361130000002</v>
      </c>
    </row>
    <row r="347" spans="1:4" x14ac:dyDescent="0.25">
      <c r="A347" t="s">
        <v>2413</v>
      </c>
      <c r="B347" t="s">
        <v>2899</v>
      </c>
      <c r="C347" t="s">
        <v>2951</v>
      </c>
      <c r="D347">
        <v>104.16367668999999</v>
      </c>
    </row>
    <row r="348" spans="1:4" x14ac:dyDescent="0.25">
      <c r="A348" t="s">
        <v>2413</v>
      </c>
      <c r="B348" t="s">
        <v>2890</v>
      </c>
      <c r="C348" t="s">
        <v>2949</v>
      </c>
      <c r="D348">
        <v>3180.6649446499932</v>
      </c>
    </row>
    <row r="349" spans="1:4" x14ac:dyDescent="0.25">
      <c r="A349" t="s">
        <v>2413</v>
      </c>
      <c r="B349" t="s">
        <v>2890</v>
      </c>
      <c r="C349" t="s">
        <v>2952</v>
      </c>
      <c r="D349">
        <v>11.966018129999998</v>
      </c>
    </row>
    <row r="350" spans="1:4" x14ac:dyDescent="0.25">
      <c r="A350" t="s">
        <v>2413</v>
      </c>
      <c r="B350" t="s">
        <v>2890</v>
      </c>
      <c r="C350" t="s">
        <v>2950</v>
      </c>
      <c r="D350">
        <v>4585.6055582899862</v>
      </c>
    </row>
    <row r="351" spans="1:4" x14ac:dyDescent="0.25">
      <c r="A351" t="s">
        <v>2413</v>
      </c>
      <c r="B351" t="s">
        <v>2890</v>
      </c>
      <c r="C351" t="s">
        <v>2951</v>
      </c>
      <c r="D351">
        <v>21.761532850000005</v>
      </c>
    </row>
    <row r="352" spans="1:4" x14ac:dyDescent="0.25">
      <c r="A352" t="s">
        <v>2413</v>
      </c>
      <c r="B352" t="s">
        <v>2894</v>
      </c>
      <c r="C352" t="s">
        <v>509</v>
      </c>
      <c r="D352">
        <v>993.22825781999995</v>
      </c>
    </row>
    <row r="353" spans="1:4" x14ac:dyDescent="0.25">
      <c r="A353" t="s">
        <v>2413</v>
      </c>
      <c r="B353" t="s">
        <v>2894</v>
      </c>
      <c r="C353" t="s">
        <v>2952</v>
      </c>
      <c r="D353">
        <v>141.10170527000002</v>
      </c>
    </row>
    <row r="354" spans="1:4" x14ac:dyDescent="0.25">
      <c r="A354" t="s">
        <v>2413</v>
      </c>
      <c r="B354" t="s">
        <v>2894</v>
      </c>
      <c r="C354" t="s">
        <v>2948</v>
      </c>
      <c r="D354">
        <v>12793.892560409997</v>
      </c>
    </row>
    <row r="355" spans="1:4" x14ac:dyDescent="0.25">
      <c r="A355" t="s">
        <v>2413</v>
      </c>
      <c r="B355" t="s">
        <v>2894</v>
      </c>
      <c r="C355" t="s">
        <v>2951</v>
      </c>
      <c r="D355">
        <v>12948.11971771</v>
      </c>
    </row>
    <row r="356" spans="1:4" x14ac:dyDescent="0.25">
      <c r="A356" t="s">
        <v>2413</v>
      </c>
      <c r="B356" t="s">
        <v>2898</v>
      </c>
      <c r="C356" t="s">
        <v>2952</v>
      </c>
      <c r="D356">
        <v>127.05380587000001</v>
      </c>
    </row>
    <row r="357" spans="1:4" x14ac:dyDescent="0.25">
      <c r="A357" t="s">
        <v>2406</v>
      </c>
      <c r="B357" t="s">
        <v>2845</v>
      </c>
      <c r="C357" t="s">
        <v>2613</v>
      </c>
      <c r="D357">
        <v>0.97842171505432518</v>
      </c>
    </row>
    <row r="358" spans="1:4" x14ac:dyDescent="0.25">
      <c r="A358" t="s">
        <v>2406</v>
      </c>
      <c r="B358" t="s">
        <v>2844</v>
      </c>
      <c r="C358" t="s">
        <v>2612</v>
      </c>
      <c r="D358">
        <v>2.1578284945675659E-2</v>
      </c>
    </row>
    <row r="359" spans="1:4" x14ac:dyDescent="0.25">
      <c r="A359" t="s">
        <v>2411</v>
      </c>
      <c r="B359" t="s">
        <v>2845</v>
      </c>
      <c r="C359" t="s">
        <v>2613</v>
      </c>
      <c r="D359">
        <v>1</v>
      </c>
    </row>
    <row r="360" spans="1:4" x14ac:dyDescent="0.25">
      <c r="A360" t="s">
        <v>2412</v>
      </c>
      <c r="B360" t="s">
        <v>2845</v>
      </c>
      <c r="C360" t="s">
        <v>2613</v>
      </c>
      <c r="D360">
        <v>0.80688686841599877</v>
      </c>
    </row>
    <row r="361" spans="1:4" x14ac:dyDescent="0.25">
      <c r="A361" t="s">
        <v>2412</v>
      </c>
      <c r="B361" t="s">
        <v>2844</v>
      </c>
      <c r="C361" t="s">
        <v>2612</v>
      </c>
      <c r="D361">
        <v>0.19311313158399621</v>
      </c>
    </row>
    <row r="362" spans="1:4" x14ac:dyDescent="0.25">
      <c r="A362" t="s">
        <v>2413</v>
      </c>
      <c r="B362" t="s">
        <v>2845</v>
      </c>
      <c r="C362" t="s">
        <v>2613</v>
      </c>
      <c r="D362">
        <v>0.58249540876877681</v>
      </c>
    </row>
    <row r="363" spans="1:4" x14ac:dyDescent="0.25">
      <c r="A363" t="s">
        <v>2413</v>
      </c>
      <c r="B363" t="s">
        <v>2844</v>
      </c>
      <c r="C363" t="s">
        <v>2612</v>
      </c>
      <c r="D363">
        <v>0.41750459123120864</v>
      </c>
    </row>
    <row r="364" spans="1:4" x14ac:dyDescent="0.25">
      <c r="A364" t="s">
        <v>2414</v>
      </c>
      <c r="B364" t="s">
        <v>2845</v>
      </c>
      <c r="C364" t="s">
        <v>2613</v>
      </c>
      <c r="D364">
        <v>1</v>
      </c>
    </row>
    <row r="365" spans="1:4" x14ac:dyDescent="0.25">
      <c r="A365" t="s">
        <v>2957</v>
      </c>
      <c r="B365" t="s">
        <v>2845</v>
      </c>
      <c r="C365" t="s">
        <v>2613</v>
      </c>
      <c r="D365">
        <v>0.31760378825471386</v>
      </c>
    </row>
    <row r="366" spans="1:4" x14ac:dyDescent="0.25">
      <c r="A366" t="s">
        <v>2957</v>
      </c>
      <c r="B366" t="s">
        <v>2844</v>
      </c>
      <c r="C366" t="s">
        <v>2612</v>
      </c>
      <c r="D366">
        <v>0.68239621174528153</v>
      </c>
    </row>
    <row r="367" spans="1:4" x14ac:dyDescent="0.25">
      <c r="A367" t="s">
        <v>2406</v>
      </c>
      <c r="B367" t="s">
        <v>2842</v>
      </c>
      <c r="C367" t="s">
        <v>2600</v>
      </c>
      <c r="D367">
        <v>11.342531119999999</v>
      </c>
    </row>
    <row r="368" spans="1:4" x14ac:dyDescent="0.25">
      <c r="A368" t="s">
        <v>2406</v>
      </c>
      <c r="B368" t="s">
        <v>2843</v>
      </c>
      <c r="C368" t="s">
        <v>2600</v>
      </c>
      <c r="D368">
        <v>9377.5299089299951</v>
      </c>
    </row>
    <row r="369" spans="1:4" x14ac:dyDescent="0.25">
      <c r="A369" t="s">
        <v>2411</v>
      </c>
      <c r="B369" t="s">
        <v>2838</v>
      </c>
      <c r="C369" t="s">
        <v>2600</v>
      </c>
      <c r="D369">
        <v>4.165518E-2</v>
      </c>
    </row>
    <row r="370" spans="1:4" x14ac:dyDescent="0.25">
      <c r="A370" t="s">
        <v>2411</v>
      </c>
      <c r="B370" t="s">
        <v>2839</v>
      </c>
      <c r="C370" t="s">
        <v>2600</v>
      </c>
      <c r="D370">
        <v>1.5218790799999997</v>
      </c>
    </row>
    <row r="371" spans="1:4" x14ac:dyDescent="0.25">
      <c r="A371" t="s">
        <v>2411</v>
      </c>
      <c r="B371" t="s">
        <v>2840</v>
      </c>
      <c r="C371" t="s">
        <v>2600</v>
      </c>
      <c r="D371">
        <v>2.6803505899999998</v>
      </c>
    </row>
    <row r="372" spans="1:4" x14ac:dyDescent="0.25">
      <c r="A372" t="s">
        <v>2411</v>
      </c>
      <c r="B372" t="s">
        <v>2841</v>
      </c>
      <c r="C372" t="s">
        <v>2600</v>
      </c>
      <c r="D372">
        <v>516.54411742000127</v>
      </c>
    </row>
    <row r="373" spans="1:4" x14ac:dyDescent="0.25">
      <c r="A373" t="s">
        <v>2411</v>
      </c>
      <c r="B373" t="s">
        <v>2842</v>
      </c>
      <c r="C373" t="s">
        <v>2600</v>
      </c>
      <c r="D373">
        <v>27377.273536649402</v>
      </c>
    </row>
    <row r="374" spans="1:4" x14ac:dyDescent="0.25">
      <c r="A374" t="s">
        <v>2411</v>
      </c>
      <c r="B374" t="s">
        <v>2843</v>
      </c>
      <c r="C374" t="s">
        <v>2600</v>
      </c>
      <c r="D374">
        <v>531949.36068941897</v>
      </c>
    </row>
    <row r="375" spans="1:4" x14ac:dyDescent="0.25">
      <c r="A375" t="s">
        <v>2412</v>
      </c>
      <c r="B375" t="s">
        <v>2840</v>
      </c>
      <c r="C375" t="s">
        <v>2600</v>
      </c>
      <c r="D375">
        <v>0.12890747</v>
      </c>
    </row>
    <row r="376" spans="1:4" x14ac:dyDescent="0.25">
      <c r="A376" t="s">
        <v>2412</v>
      </c>
      <c r="B376" t="s">
        <v>2841</v>
      </c>
      <c r="C376" t="s">
        <v>2600</v>
      </c>
      <c r="D376">
        <v>99.55431228999997</v>
      </c>
    </row>
    <row r="377" spans="1:4" x14ac:dyDescent="0.25">
      <c r="A377" t="s">
        <v>2412</v>
      </c>
      <c r="B377" t="s">
        <v>2842</v>
      </c>
      <c r="C377" t="s">
        <v>2600</v>
      </c>
      <c r="D377">
        <v>7943.328416499995</v>
      </c>
    </row>
    <row r="378" spans="1:4" x14ac:dyDescent="0.25">
      <c r="A378" t="s">
        <v>2412</v>
      </c>
      <c r="B378" t="s">
        <v>2843</v>
      </c>
      <c r="C378" t="s">
        <v>2600</v>
      </c>
      <c r="D378">
        <v>54514.191136900015</v>
      </c>
    </row>
    <row r="379" spans="1:4" x14ac:dyDescent="0.25">
      <c r="A379" t="s">
        <v>2413</v>
      </c>
      <c r="B379" t="s">
        <v>2837</v>
      </c>
      <c r="C379" t="s">
        <v>2600</v>
      </c>
      <c r="D379">
        <v>74.445177599999994</v>
      </c>
    </row>
    <row r="380" spans="1:4" x14ac:dyDescent="0.25">
      <c r="A380" t="s">
        <v>2413</v>
      </c>
      <c r="B380" t="s">
        <v>2838</v>
      </c>
      <c r="C380" t="s">
        <v>2600</v>
      </c>
      <c r="D380">
        <v>217.85786000000002</v>
      </c>
    </row>
    <row r="381" spans="1:4" x14ac:dyDescent="0.25">
      <c r="A381" t="s">
        <v>2413</v>
      </c>
      <c r="B381" t="s">
        <v>2839</v>
      </c>
      <c r="C381" t="s">
        <v>2600</v>
      </c>
      <c r="D381">
        <v>762.03526201000011</v>
      </c>
    </row>
    <row r="382" spans="1:4" x14ac:dyDescent="0.25">
      <c r="A382" t="s">
        <v>2413</v>
      </c>
      <c r="B382" t="s">
        <v>2840</v>
      </c>
      <c r="C382" t="s">
        <v>2600</v>
      </c>
      <c r="D382">
        <v>401.50218052999998</v>
      </c>
    </row>
    <row r="383" spans="1:4" x14ac:dyDescent="0.25">
      <c r="A383" t="s">
        <v>2413</v>
      </c>
      <c r="B383" t="s">
        <v>2841</v>
      </c>
      <c r="C383" t="s">
        <v>2600</v>
      </c>
      <c r="D383">
        <v>14965.256952900007</v>
      </c>
    </row>
    <row r="384" spans="1:4" x14ac:dyDescent="0.25">
      <c r="A384" t="s">
        <v>2413</v>
      </c>
      <c r="B384" t="s">
        <v>2842</v>
      </c>
      <c r="C384" t="s">
        <v>2600</v>
      </c>
      <c r="D384">
        <v>65674.134786269686</v>
      </c>
    </row>
    <row r="385" spans="1:4" x14ac:dyDescent="0.25">
      <c r="A385" t="s">
        <v>2413</v>
      </c>
      <c r="B385" t="s">
        <v>2843</v>
      </c>
      <c r="C385" t="s">
        <v>2600</v>
      </c>
      <c r="D385">
        <v>677118.32973938121</v>
      </c>
    </row>
    <row r="386" spans="1:4" x14ac:dyDescent="0.25">
      <c r="A386" t="s">
        <v>2414</v>
      </c>
      <c r="B386" t="s">
        <v>2842</v>
      </c>
      <c r="C386" t="s">
        <v>2600</v>
      </c>
      <c r="D386">
        <v>112.04742703999997</v>
      </c>
    </row>
    <row r="387" spans="1:4" x14ac:dyDescent="0.25">
      <c r="A387" t="s">
        <v>2414</v>
      </c>
      <c r="B387" t="s">
        <v>2843</v>
      </c>
      <c r="C387" t="s">
        <v>2600</v>
      </c>
      <c r="D387">
        <v>3262.0549415899955</v>
      </c>
    </row>
    <row r="388" spans="1:4" x14ac:dyDescent="0.25">
      <c r="A388" t="s">
        <v>2957</v>
      </c>
      <c r="B388" t="s">
        <v>2841</v>
      </c>
      <c r="C388" t="s">
        <v>2600</v>
      </c>
      <c r="D388">
        <v>64.01776387999999</v>
      </c>
    </row>
    <row r="389" spans="1:4" x14ac:dyDescent="0.25">
      <c r="A389" t="s">
        <v>2957</v>
      </c>
      <c r="B389" t="s">
        <v>2842</v>
      </c>
      <c r="C389" t="s">
        <v>2600</v>
      </c>
      <c r="D389">
        <v>1593.4682575799995</v>
      </c>
    </row>
    <row r="390" spans="1:4" x14ac:dyDescent="0.25">
      <c r="A390" t="s">
        <v>2957</v>
      </c>
      <c r="B390" t="s">
        <v>2843</v>
      </c>
      <c r="C390" t="s">
        <v>2600</v>
      </c>
      <c r="D390">
        <v>66469.437183080256</v>
      </c>
    </row>
    <row r="391" spans="1:4" x14ac:dyDescent="0.25">
      <c r="A391" t="s">
        <v>2406</v>
      </c>
      <c r="B391" t="s">
        <v>2858</v>
      </c>
      <c r="C391" t="s">
        <v>775</v>
      </c>
      <c r="D391">
        <v>146.12839615999994</v>
      </c>
    </row>
    <row r="392" spans="1:4" x14ac:dyDescent="0.25">
      <c r="A392" t="s">
        <v>2406</v>
      </c>
      <c r="B392" t="s">
        <v>2857</v>
      </c>
      <c r="C392" t="s">
        <v>775</v>
      </c>
      <c r="D392">
        <v>239</v>
      </c>
    </row>
    <row r="393" spans="1:4" x14ac:dyDescent="0.25">
      <c r="A393" t="s">
        <v>2406</v>
      </c>
      <c r="B393" t="s">
        <v>2858</v>
      </c>
      <c r="C393" t="s">
        <v>2680</v>
      </c>
      <c r="D393">
        <v>874.91697053999985</v>
      </c>
    </row>
    <row r="394" spans="1:4" x14ac:dyDescent="0.25">
      <c r="A394" t="s">
        <v>2406</v>
      </c>
      <c r="B394" t="s">
        <v>2857</v>
      </c>
      <c r="C394" t="s">
        <v>2680</v>
      </c>
      <c r="D394">
        <v>141</v>
      </c>
    </row>
    <row r="395" spans="1:4" x14ac:dyDescent="0.25">
      <c r="A395" t="s">
        <v>2406</v>
      </c>
      <c r="B395" t="s">
        <v>2858</v>
      </c>
      <c r="C395" t="s">
        <v>2678</v>
      </c>
      <c r="D395">
        <v>184.91810856999979</v>
      </c>
    </row>
    <row r="396" spans="1:4" x14ac:dyDescent="0.25">
      <c r="A396" t="s">
        <v>2406</v>
      </c>
      <c r="B396" t="s">
        <v>2857</v>
      </c>
      <c r="C396" t="s">
        <v>2678</v>
      </c>
      <c r="D396">
        <v>763</v>
      </c>
    </row>
    <row r="397" spans="1:4" x14ac:dyDescent="0.25">
      <c r="A397" t="s">
        <v>2406</v>
      </c>
      <c r="B397" t="s">
        <v>2858</v>
      </c>
      <c r="C397" t="s">
        <v>2686</v>
      </c>
      <c r="D397">
        <v>3124.0609296100024</v>
      </c>
    </row>
    <row r="398" spans="1:4" x14ac:dyDescent="0.25">
      <c r="A398" t="s">
        <v>2406</v>
      </c>
      <c r="B398" t="s">
        <v>2857</v>
      </c>
      <c r="C398" t="s">
        <v>2686</v>
      </c>
      <c r="D398">
        <v>77</v>
      </c>
    </row>
    <row r="399" spans="1:4" x14ac:dyDescent="0.25">
      <c r="A399" t="s">
        <v>2406</v>
      </c>
      <c r="B399" t="s">
        <v>2858</v>
      </c>
      <c r="C399" t="s">
        <v>2682</v>
      </c>
      <c r="D399">
        <v>210.3174054699999</v>
      </c>
    </row>
    <row r="400" spans="1:4" x14ac:dyDescent="0.25">
      <c r="A400" t="s">
        <v>2406</v>
      </c>
      <c r="B400" t="s">
        <v>2857</v>
      </c>
      <c r="C400" t="s">
        <v>2682</v>
      </c>
      <c r="D400">
        <v>432</v>
      </c>
    </row>
    <row r="401" spans="1:4" x14ac:dyDescent="0.25">
      <c r="A401" t="s">
        <v>2406</v>
      </c>
      <c r="B401" t="s">
        <v>2858</v>
      </c>
      <c r="C401" t="s">
        <v>137</v>
      </c>
      <c r="D401">
        <v>6.2079547900000005</v>
      </c>
    </row>
    <row r="402" spans="1:4" x14ac:dyDescent="0.25">
      <c r="A402" t="s">
        <v>2406</v>
      </c>
      <c r="B402" t="s">
        <v>2857</v>
      </c>
      <c r="C402" t="s">
        <v>137</v>
      </c>
      <c r="D402">
        <v>18</v>
      </c>
    </row>
    <row r="403" spans="1:4" x14ac:dyDescent="0.25">
      <c r="A403" t="s">
        <v>2406</v>
      </c>
      <c r="B403" t="s">
        <v>2858</v>
      </c>
      <c r="C403" t="s">
        <v>2677</v>
      </c>
      <c r="D403">
        <v>4299.4968927100072</v>
      </c>
    </row>
    <row r="404" spans="1:4" x14ac:dyDescent="0.25">
      <c r="A404" t="s">
        <v>2406</v>
      </c>
      <c r="B404" t="s">
        <v>2857</v>
      </c>
      <c r="C404" t="s">
        <v>2677</v>
      </c>
      <c r="D404">
        <v>11715</v>
      </c>
    </row>
    <row r="405" spans="1:4" x14ac:dyDescent="0.25">
      <c r="A405" t="s">
        <v>2406</v>
      </c>
      <c r="B405" t="s">
        <v>2858</v>
      </c>
      <c r="C405" t="s">
        <v>2681</v>
      </c>
      <c r="D405">
        <v>249.08043416999968</v>
      </c>
    </row>
    <row r="406" spans="1:4" x14ac:dyDescent="0.25">
      <c r="A406" t="s">
        <v>2406</v>
      </c>
      <c r="B406" t="s">
        <v>2857</v>
      </c>
      <c r="C406" t="s">
        <v>2681</v>
      </c>
      <c r="D406">
        <v>423</v>
      </c>
    </row>
    <row r="407" spans="1:4" x14ac:dyDescent="0.25">
      <c r="A407" t="s">
        <v>2406</v>
      </c>
      <c r="B407" t="s">
        <v>2858</v>
      </c>
      <c r="C407" t="s">
        <v>2683</v>
      </c>
      <c r="D407">
        <v>132.99613502000011</v>
      </c>
    </row>
    <row r="408" spans="1:4" x14ac:dyDescent="0.25">
      <c r="A408" t="s">
        <v>2406</v>
      </c>
      <c r="B408" t="s">
        <v>2857</v>
      </c>
      <c r="C408" t="s">
        <v>2683</v>
      </c>
      <c r="D408">
        <v>164</v>
      </c>
    </row>
    <row r="409" spans="1:4" x14ac:dyDescent="0.25">
      <c r="A409" t="s">
        <v>2406</v>
      </c>
      <c r="B409" t="s">
        <v>2858</v>
      </c>
      <c r="C409" t="s">
        <v>2679</v>
      </c>
      <c r="D409">
        <v>160.74921300999986</v>
      </c>
    </row>
    <row r="410" spans="1:4" x14ac:dyDescent="0.25">
      <c r="A410" t="s">
        <v>2406</v>
      </c>
      <c r="B410" t="s">
        <v>2857</v>
      </c>
      <c r="C410" t="s">
        <v>2679</v>
      </c>
      <c r="D410">
        <v>401</v>
      </c>
    </row>
    <row r="411" spans="1:4" x14ac:dyDescent="0.25">
      <c r="A411" t="s">
        <v>2411</v>
      </c>
      <c r="B411" t="s">
        <v>2858</v>
      </c>
      <c r="C411" t="s">
        <v>775</v>
      </c>
      <c r="D411">
        <v>5182.9695259499922</v>
      </c>
    </row>
    <row r="412" spans="1:4" x14ac:dyDescent="0.25">
      <c r="A412" t="s">
        <v>2411</v>
      </c>
      <c r="B412" t="s">
        <v>2857</v>
      </c>
      <c r="C412" t="s">
        <v>775</v>
      </c>
      <c r="D412">
        <v>1216</v>
      </c>
    </row>
    <row r="413" spans="1:4" x14ac:dyDescent="0.25">
      <c r="A413" t="s">
        <v>2411</v>
      </c>
      <c r="B413" t="s">
        <v>2858</v>
      </c>
      <c r="C413" t="s">
        <v>2680</v>
      </c>
      <c r="D413">
        <v>18756.769786579935</v>
      </c>
    </row>
    <row r="414" spans="1:4" x14ac:dyDescent="0.25">
      <c r="A414" t="s">
        <v>2411</v>
      </c>
      <c r="B414" t="s">
        <v>2857</v>
      </c>
      <c r="C414" t="s">
        <v>2680</v>
      </c>
      <c r="D414">
        <v>2907</v>
      </c>
    </row>
    <row r="415" spans="1:4" x14ac:dyDescent="0.25">
      <c r="A415" t="s">
        <v>2411</v>
      </c>
      <c r="B415" t="s">
        <v>2858</v>
      </c>
      <c r="C415" t="s">
        <v>2678</v>
      </c>
      <c r="D415">
        <v>22345.517235100127</v>
      </c>
    </row>
    <row r="416" spans="1:4" x14ac:dyDescent="0.25">
      <c r="A416" t="s">
        <v>2411</v>
      </c>
      <c r="B416" t="s">
        <v>2857</v>
      </c>
      <c r="C416" t="s">
        <v>2678</v>
      </c>
      <c r="D416">
        <v>27642</v>
      </c>
    </row>
    <row r="417" spans="1:4" x14ac:dyDescent="0.25">
      <c r="A417" t="s">
        <v>2411</v>
      </c>
      <c r="B417" t="s">
        <v>2858</v>
      </c>
      <c r="C417" t="s">
        <v>2686</v>
      </c>
      <c r="D417">
        <v>2632.1127570699973</v>
      </c>
    </row>
    <row r="418" spans="1:4" x14ac:dyDescent="0.25">
      <c r="A418" t="s">
        <v>2411</v>
      </c>
      <c r="B418" t="s">
        <v>2857</v>
      </c>
      <c r="C418" t="s">
        <v>2686</v>
      </c>
      <c r="D418">
        <v>642</v>
      </c>
    </row>
    <row r="419" spans="1:4" x14ac:dyDescent="0.25">
      <c r="A419" t="s">
        <v>2411</v>
      </c>
      <c r="B419" t="s">
        <v>2858</v>
      </c>
      <c r="C419" t="s">
        <v>2682</v>
      </c>
      <c r="D419">
        <v>19258.951646910064</v>
      </c>
    </row>
    <row r="420" spans="1:4" x14ac:dyDescent="0.25">
      <c r="A420" t="s">
        <v>2411</v>
      </c>
      <c r="B420" t="s">
        <v>2857</v>
      </c>
      <c r="C420" t="s">
        <v>2682</v>
      </c>
      <c r="D420">
        <v>3355</v>
      </c>
    </row>
    <row r="421" spans="1:4" x14ac:dyDescent="0.25">
      <c r="A421" t="s">
        <v>2411</v>
      </c>
      <c r="B421" t="s">
        <v>2858</v>
      </c>
      <c r="C421" t="s">
        <v>137</v>
      </c>
      <c r="D421">
        <v>5495.7856720400005</v>
      </c>
    </row>
    <row r="422" spans="1:4" x14ac:dyDescent="0.25">
      <c r="A422" t="s">
        <v>2411</v>
      </c>
      <c r="B422" t="s">
        <v>2857</v>
      </c>
      <c r="C422" t="s">
        <v>137</v>
      </c>
      <c r="D422">
        <v>313</v>
      </c>
    </row>
    <row r="423" spans="1:4" x14ac:dyDescent="0.25">
      <c r="A423" t="s">
        <v>2411</v>
      </c>
      <c r="B423" t="s">
        <v>2858</v>
      </c>
      <c r="C423" t="s">
        <v>2677</v>
      </c>
      <c r="D423">
        <v>434605.59388850944</v>
      </c>
    </row>
    <row r="424" spans="1:4" x14ac:dyDescent="0.25">
      <c r="A424" t="s">
        <v>2411</v>
      </c>
      <c r="B424" t="s">
        <v>2857</v>
      </c>
      <c r="C424" t="s">
        <v>2677</v>
      </c>
      <c r="D424">
        <v>338960</v>
      </c>
    </row>
    <row r="425" spans="1:4" x14ac:dyDescent="0.25">
      <c r="A425" t="s">
        <v>2411</v>
      </c>
      <c r="B425" t="s">
        <v>2858</v>
      </c>
      <c r="C425" t="s">
        <v>2681</v>
      </c>
      <c r="D425">
        <v>26964.429633419979</v>
      </c>
    </row>
    <row r="426" spans="1:4" x14ac:dyDescent="0.25">
      <c r="A426" t="s">
        <v>2411</v>
      </c>
      <c r="B426" t="s">
        <v>2857</v>
      </c>
      <c r="C426" t="s">
        <v>2681</v>
      </c>
      <c r="D426">
        <v>5658</v>
      </c>
    </row>
    <row r="427" spans="1:4" x14ac:dyDescent="0.25">
      <c r="A427" t="s">
        <v>2411</v>
      </c>
      <c r="B427" t="s">
        <v>2858</v>
      </c>
      <c r="C427" t="s">
        <v>2683</v>
      </c>
      <c r="D427">
        <v>4897.4452193700008</v>
      </c>
    </row>
    <row r="428" spans="1:4" x14ac:dyDescent="0.25">
      <c r="A428" t="s">
        <v>2411</v>
      </c>
      <c r="B428" t="s">
        <v>2857</v>
      </c>
      <c r="C428" t="s">
        <v>2683</v>
      </c>
      <c r="D428">
        <v>561</v>
      </c>
    </row>
    <row r="429" spans="1:4" x14ac:dyDescent="0.25">
      <c r="A429" t="s">
        <v>2411</v>
      </c>
      <c r="B429" t="s">
        <v>2858</v>
      </c>
      <c r="C429" t="s">
        <v>2679</v>
      </c>
      <c r="D429">
        <v>19707.846863379935</v>
      </c>
    </row>
    <row r="430" spans="1:4" x14ac:dyDescent="0.25">
      <c r="A430" t="s">
        <v>2411</v>
      </c>
      <c r="B430" t="s">
        <v>2857</v>
      </c>
      <c r="C430" t="s">
        <v>2679</v>
      </c>
      <c r="D430">
        <v>3990</v>
      </c>
    </row>
    <row r="431" spans="1:4" x14ac:dyDescent="0.25">
      <c r="A431" t="s">
        <v>2412</v>
      </c>
      <c r="B431" t="s">
        <v>2858</v>
      </c>
      <c r="C431" t="s">
        <v>775</v>
      </c>
      <c r="D431">
        <v>17389.779121870004</v>
      </c>
    </row>
    <row r="432" spans="1:4" x14ac:dyDescent="0.25">
      <c r="A432" t="s">
        <v>2412</v>
      </c>
      <c r="B432" t="s">
        <v>2857</v>
      </c>
      <c r="C432" t="s">
        <v>775</v>
      </c>
      <c r="D432">
        <v>5401</v>
      </c>
    </row>
    <row r="433" spans="1:4" x14ac:dyDescent="0.25">
      <c r="A433" t="s">
        <v>2412</v>
      </c>
      <c r="B433" t="s">
        <v>2858</v>
      </c>
      <c r="C433" t="s">
        <v>2680</v>
      </c>
      <c r="D433">
        <v>3758.5154562400012</v>
      </c>
    </row>
    <row r="434" spans="1:4" x14ac:dyDescent="0.25">
      <c r="A434" t="s">
        <v>2412</v>
      </c>
      <c r="B434" t="s">
        <v>2857</v>
      </c>
      <c r="C434" t="s">
        <v>2680</v>
      </c>
      <c r="D434">
        <v>455</v>
      </c>
    </row>
    <row r="435" spans="1:4" x14ac:dyDescent="0.25">
      <c r="A435" t="s">
        <v>2412</v>
      </c>
      <c r="B435" t="s">
        <v>2858</v>
      </c>
      <c r="C435" t="s">
        <v>2678</v>
      </c>
      <c r="D435">
        <v>5.0973152200000005</v>
      </c>
    </row>
    <row r="436" spans="1:4" x14ac:dyDescent="0.25">
      <c r="A436" t="s">
        <v>2412</v>
      </c>
      <c r="B436" t="s">
        <v>2857</v>
      </c>
      <c r="C436" t="s">
        <v>2678</v>
      </c>
      <c r="D436">
        <v>12</v>
      </c>
    </row>
    <row r="437" spans="1:4" x14ac:dyDescent="0.25">
      <c r="A437" t="s">
        <v>2412</v>
      </c>
      <c r="B437" t="s">
        <v>2858</v>
      </c>
      <c r="C437" t="s">
        <v>2686</v>
      </c>
      <c r="D437">
        <v>7620.25628064999</v>
      </c>
    </row>
    <row r="438" spans="1:4" x14ac:dyDescent="0.25">
      <c r="A438" t="s">
        <v>2412</v>
      </c>
      <c r="B438" t="s">
        <v>2857</v>
      </c>
      <c r="C438" t="s">
        <v>2686</v>
      </c>
      <c r="D438">
        <v>506</v>
      </c>
    </row>
    <row r="439" spans="1:4" x14ac:dyDescent="0.25">
      <c r="A439" t="s">
        <v>2412</v>
      </c>
      <c r="B439" t="s">
        <v>2858</v>
      </c>
      <c r="C439" t="s">
        <v>2682</v>
      </c>
      <c r="D439">
        <v>16781.199872549998</v>
      </c>
    </row>
    <row r="440" spans="1:4" x14ac:dyDescent="0.25">
      <c r="A440" t="s">
        <v>2412</v>
      </c>
      <c r="B440" t="s">
        <v>2857</v>
      </c>
      <c r="C440" t="s">
        <v>2682</v>
      </c>
      <c r="D440">
        <v>3159</v>
      </c>
    </row>
    <row r="441" spans="1:4" x14ac:dyDescent="0.25">
      <c r="A441" t="s">
        <v>2412</v>
      </c>
      <c r="B441" t="s">
        <v>2858</v>
      </c>
      <c r="C441" t="s">
        <v>137</v>
      </c>
      <c r="D441">
        <v>1012.5404608700003</v>
      </c>
    </row>
    <row r="442" spans="1:4" x14ac:dyDescent="0.25">
      <c r="A442" t="s">
        <v>2412</v>
      </c>
      <c r="B442" t="s">
        <v>2857</v>
      </c>
      <c r="C442" t="s">
        <v>137</v>
      </c>
      <c r="D442">
        <v>148</v>
      </c>
    </row>
    <row r="443" spans="1:4" x14ac:dyDescent="0.25">
      <c r="A443" t="s">
        <v>2412</v>
      </c>
      <c r="B443" t="s">
        <v>2858</v>
      </c>
      <c r="C443" t="s">
        <v>2677</v>
      </c>
      <c r="D443">
        <v>675.71399938999957</v>
      </c>
    </row>
    <row r="444" spans="1:4" x14ac:dyDescent="0.25">
      <c r="A444" t="s">
        <v>2412</v>
      </c>
      <c r="B444" t="s">
        <v>2857</v>
      </c>
      <c r="C444" t="s">
        <v>2677</v>
      </c>
      <c r="D444">
        <v>687</v>
      </c>
    </row>
    <row r="445" spans="1:4" x14ac:dyDescent="0.25">
      <c r="A445" t="s">
        <v>2412</v>
      </c>
      <c r="B445" t="s">
        <v>2858</v>
      </c>
      <c r="C445" t="s">
        <v>2681</v>
      </c>
      <c r="D445">
        <v>12209.385272459989</v>
      </c>
    </row>
    <row r="446" spans="1:4" x14ac:dyDescent="0.25">
      <c r="A446" t="s">
        <v>2412</v>
      </c>
      <c r="B446" t="s">
        <v>2857</v>
      </c>
      <c r="C446" t="s">
        <v>2681</v>
      </c>
      <c r="D446">
        <v>4304</v>
      </c>
    </row>
    <row r="447" spans="1:4" x14ac:dyDescent="0.25">
      <c r="A447" t="s">
        <v>2412</v>
      </c>
      <c r="B447" t="s">
        <v>2858</v>
      </c>
      <c r="C447" t="s">
        <v>2683</v>
      </c>
      <c r="D447">
        <v>3028.2914483700001</v>
      </c>
    </row>
    <row r="448" spans="1:4" x14ac:dyDescent="0.25">
      <c r="A448" t="s">
        <v>2412</v>
      </c>
      <c r="B448" t="s">
        <v>2857</v>
      </c>
      <c r="C448" t="s">
        <v>2683</v>
      </c>
      <c r="D448">
        <v>387</v>
      </c>
    </row>
    <row r="449" spans="1:4" x14ac:dyDescent="0.25">
      <c r="A449" t="s">
        <v>2412</v>
      </c>
      <c r="B449" t="s">
        <v>2858</v>
      </c>
      <c r="C449" t="s">
        <v>2679</v>
      </c>
      <c r="D449">
        <v>76.423545539999992</v>
      </c>
    </row>
    <row r="450" spans="1:4" x14ac:dyDescent="0.25">
      <c r="A450" t="s">
        <v>2412</v>
      </c>
      <c r="B450" t="s">
        <v>2857</v>
      </c>
      <c r="C450" t="s">
        <v>2679</v>
      </c>
      <c r="D450">
        <v>14</v>
      </c>
    </row>
    <row r="451" spans="1:4" x14ac:dyDescent="0.25">
      <c r="A451" t="s">
        <v>2413</v>
      </c>
      <c r="B451" t="s">
        <v>2858</v>
      </c>
      <c r="C451" t="s">
        <v>775</v>
      </c>
      <c r="D451">
        <v>51794.409092090144</v>
      </c>
    </row>
    <row r="452" spans="1:4" x14ac:dyDescent="0.25">
      <c r="A452" t="s">
        <v>2413</v>
      </c>
      <c r="B452" t="s">
        <v>2857</v>
      </c>
      <c r="C452" t="s">
        <v>775</v>
      </c>
      <c r="D452">
        <v>11847</v>
      </c>
    </row>
    <row r="453" spans="1:4" x14ac:dyDescent="0.25">
      <c r="A453" t="s">
        <v>2413</v>
      </c>
      <c r="B453" t="s">
        <v>2858</v>
      </c>
      <c r="C453" t="s">
        <v>2680</v>
      </c>
      <c r="D453">
        <v>9484.8112237900041</v>
      </c>
    </row>
    <row r="454" spans="1:4" x14ac:dyDescent="0.25">
      <c r="A454" t="s">
        <v>2413</v>
      </c>
      <c r="B454" t="s">
        <v>2857</v>
      </c>
      <c r="C454" t="s">
        <v>2680</v>
      </c>
      <c r="D454">
        <v>1295</v>
      </c>
    </row>
    <row r="455" spans="1:4" x14ac:dyDescent="0.25">
      <c r="A455" t="s">
        <v>2413</v>
      </c>
      <c r="B455" t="s">
        <v>2858</v>
      </c>
      <c r="C455" t="s">
        <v>2678</v>
      </c>
      <c r="D455">
        <v>27959.444871649885</v>
      </c>
    </row>
    <row r="456" spans="1:4" x14ac:dyDescent="0.25">
      <c r="A456" t="s">
        <v>2413</v>
      </c>
      <c r="B456" t="s">
        <v>2857</v>
      </c>
      <c r="C456" t="s">
        <v>2678</v>
      </c>
      <c r="D456">
        <v>27770</v>
      </c>
    </row>
    <row r="457" spans="1:4" x14ac:dyDescent="0.25">
      <c r="A457" t="s">
        <v>2413</v>
      </c>
      <c r="B457" t="s">
        <v>2858</v>
      </c>
      <c r="C457" t="s">
        <v>2686</v>
      </c>
      <c r="D457">
        <v>16041.752508300024</v>
      </c>
    </row>
    <row r="458" spans="1:4" x14ac:dyDescent="0.25">
      <c r="A458" t="s">
        <v>2413</v>
      </c>
      <c r="B458" t="s">
        <v>2857</v>
      </c>
      <c r="C458" t="s">
        <v>2686</v>
      </c>
      <c r="D458">
        <v>1123</v>
      </c>
    </row>
    <row r="459" spans="1:4" x14ac:dyDescent="0.25">
      <c r="A459" t="s">
        <v>2413</v>
      </c>
      <c r="B459" t="s">
        <v>2858</v>
      </c>
      <c r="C459" t="s">
        <v>2682</v>
      </c>
      <c r="D459">
        <v>102052.68188078955</v>
      </c>
    </row>
    <row r="460" spans="1:4" x14ac:dyDescent="0.25">
      <c r="A460" t="s">
        <v>2413</v>
      </c>
      <c r="B460" t="s">
        <v>2857</v>
      </c>
      <c r="C460" t="s">
        <v>2682</v>
      </c>
      <c r="D460">
        <v>7535</v>
      </c>
    </row>
    <row r="461" spans="1:4" x14ac:dyDescent="0.25">
      <c r="A461" t="s">
        <v>2413</v>
      </c>
      <c r="B461" t="s">
        <v>2858</v>
      </c>
      <c r="C461" t="s">
        <v>137</v>
      </c>
      <c r="D461">
        <v>7061.0195041800025</v>
      </c>
    </row>
    <row r="462" spans="1:4" x14ac:dyDescent="0.25">
      <c r="A462" t="s">
        <v>2413</v>
      </c>
      <c r="B462" t="s">
        <v>2857</v>
      </c>
      <c r="C462" t="s">
        <v>137</v>
      </c>
      <c r="D462">
        <v>429</v>
      </c>
    </row>
    <row r="463" spans="1:4" x14ac:dyDescent="0.25">
      <c r="A463" t="s">
        <v>2413</v>
      </c>
      <c r="B463" t="s">
        <v>2858</v>
      </c>
      <c r="C463" t="s">
        <v>2677</v>
      </c>
      <c r="D463">
        <v>418564.92699863395</v>
      </c>
    </row>
    <row r="464" spans="1:4" x14ac:dyDescent="0.25">
      <c r="A464" t="s">
        <v>2413</v>
      </c>
      <c r="B464" t="s">
        <v>2857</v>
      </c>
      <c r="C464" t="s">
        <v>2677</v>
      </c>
      <c r="D464">
        <v>272640</v>
      </c>
    </row>
    <row r="465" spans="1:4" x14ac:dyDescent="0.25">
      <c r="A465" t="s">
        <v>2413</v>
      </c>
      <c r="B465" t="s">
        <v>2858</v>
      </c>
      <c r="C465" t="s">
        <v>2681</v>
      </c>
      <c r="D465">
        <v>118290.61123256963</v>
      </c>
    </row>
    <row r="466" spans="1:4" x14ac:dyDescent="0.25">
      <c r="A466" t="s">
        <v>2413</v>
      </c>
      <c r="B466" t="s">
        <v>2857</v>
      </c>
      <c r="C466" t="s">
        <v>2681</v>
      </c>
      <c r="D466">
        <v>16140</v>
      </c>
    </row>
    <row r="467" spans="1:4" x14ac:dyDescent="0.25">
      <c r="A467" t="s">
        <v>2413</v>
      </c>
      <c r="B467" t="s">
        <v>2858</v>
      </c>
      <c r="C467" t="s">
        <v>2683</v>
      </c>
      <c r="D467">
        <v>5218.9103711899998</v>
      </c>
    </row>
    <row r="468" spans="1:4" x14ac:dyDescent="0.25">
      <c r="A468" t="s">
        <v>2413</v>
      </c>
      <c r="B468" t="s">
        <v>2857</v>
      </c>
      <c r="C468" t="s">
        <v>2683</v>
      </c>
      <c r="D468">
        <v>475</v>
      </c>
    </row>
    <row r="469" spans="1:4" x14ac:dyDescent="0.25">
      <c r="A469" t="s">
        <v>2413</v>
      </c>
      <c r="B469" t="s">
        <v>2858</v>
      </c>
      <c r="C469" t="s">
        <v>2679</v>
      </c>
      <c r="D469">
        <v>2744.994275489998</v>
      </c>
    </row>
    <row r="470" spans="1:4" x14ac:dyDescent="0.25">
      <c r="A470" t="s">
        <v>2413</v>
      </c>
      <c r="B470" t="s">
        <v>2857</v>
      </c>
      <c r="C470" t="s">
        <v>2679</v>
      </c>
      <c r="D470">
        <v>363</v>
      </c>
    </row>
    <row r="471" spans="1:4" x14ac:dyDescent="0.25">
      <c r="A471" t="s">
        <v>2414</v>
      </c>
      <c r="B471" t="s">
        <v>2858</v>
      </c>
      <c r="C471" t="s">
        <v>775</v>
      </c>
      <c r="D471">
        <v>193.06457291000009</v>
      </c>
    </row>
    <row r="472" spans="1:4" x14ac:dyDescent="0.25">
      <c r="A472" t="s">
        <v>2414</v>
      </c>
      <c r="B472" t="s">
        <v>2857</v>
      </c>
      <c r="C472" t="s">
        <v>775</v>
      </c>
      <c r="D472">
        <v>88</v>
      </c>
    </row>
    <row r="473" spans="1:4" x14ac:dyDescent="0.25">
      <c r="A473" t="s">
        <v>2414</v>
      </c>
      <c r="B473" t="s">
        <v>2858</v>
      </c>
      <c r="C473" t="s">
        <v>2680</v>
      </c>
      <c r="D473">
        <v>997.91306676999977</v>
      </c>
    </row>
    <row r="474" spans="1:4" x14ac:dyDescent="0.25">
      <c r="A474" t="s">
        <v>2414</v>
      </c>
      <c r="B474" t="s">
        <v>2857</v>
      </c>
      <c r="C474" t="s">
        <v>2680</v>
      </c>
      <c r="D474">
        <v>234</v>
      </c>
    </row>
    <row r="475" spans="1:4" x14ac:dyDescent="0.25">
      <c r="A475" t="s">
        <v>2414</v>
      </c>
      <c r="B475" t="s">
        <v>2858</v>
      </c>
      <c r="C475" t="s">
        <v>2678</v>
      </c>
      <c r="D475">
        <v>3.4800022799999994</v>
      </c>
    </row>
    <row r="476" spans="1:4" x14ac:dyDescent="0.25">
      <c r="A476" t="s">
        <v>2414</v>
      </c>
      <c r="B476" t="s">
        <v>2857</v>
      </c>
      <c r="C476" t="s">
        <v>2678</v>
      </c>
      <c r="D476">
        <v>24</v>
      </c>
    </row>
    <row r="477" spans="1:4" x14ac:dyDescent="0.25">
      <c r="A477" t="s">
        <v>2414</v>
      </c>
      <c r="B477" t="s">
        <v>2858</v>
      </c>
      <c r="C477" t="s">
        <v>2686</v>
      </c>
      <c r="D477">
        <v>73.484364609999972</v>
      </c>
    </row>
    <row r="478" spans="1:4" x14ac:dyDescent="0.25">
      <c r="A478" t="s">
        <v>2414</v>
      </c>
      <c r="B478" t="s">
        <v>2857</v>
      </c>
      <c r="C478" t="s">
        <v>2686</v>
      </c>
      <c r="D478">
        <v>18</v>
      </c>
    </row>
    <row r="479" spans="1:4" x14ac:dyDescent="0.25">
      <c r="A479" t="s">
        <v>2414</v>
      </c>
      <c r="B479" t="s">
        <v>2858</v>
      </c>
      <c r="C479" t="s">
        <v>2682</v>
      </c>
      <c r="D479">
        <v>702.57870636000007</v>
      </c>
    </row>
    <row r="480" spans="1:4" x14ac:dyDescent="0.25">
      <c r="A480" t="s">
        <v>2414</v>
      </c>
      <c r="B480" t="s">
        <v>2857</v>
      </c>
      <c r="C480" t="s">
        <v>2682</v>
      </c>
      <c r="D480">
        <v>129</v>
      </c>
    </row>
    <row r="481" spans="1:4" x14ac:dyDescent="0.25">
      <c r="A481" t="s">
        <v>2414</v>
      </c>
      <c r="B481" t="s">
        <v>2858</v>
      </c>
      <c r="C481" t="s">
        <v>137</v>
      </c>
      <c r="D481">
        <v>7.2632869000000007</v>
      </c>
    </row>
    <row r="482" spans="1:4" x14ac:dyDescent="0.25">
      <c r="A482" t="s">
        <v>2414</v>
      </c>
      <c r="B482" t="s">
        <v>2857</v>
      </c>
      <c r="C482" t="s">
        <v>137</v>
      </c>
      <c r="D482">
        <v>2</v>
      </c>
    </row>
    <row r="483" spans="1:4" x14ac:dyDescent="0.25">
      <c r="A483" t="s">
        <v>2414</v>
      </c>
      <c r="B483" t="s">
        <v>2858</v>
      </c>
      <c r="C483" t="s">
        <v>2677</v>
      </c>
      <c r="D483">
        <v>143.55140542000012</v>
      </c>
    </row>
    <row r="484" spans="1:4" x14ac:dyDescent="0.25">
      <c r="A484" t="s">
        <v>2414</v>
      </c>
      <c r="B484" t="s">
        <v>2857</v>
      </c>
      <c r="C484" t="s">
        <v>2677</v>
      </c>
      <c r="D484">
        <v>405</v>
      </c>
    </row>
    <row r="485" spans="1:4" x14ac:dyDescent="0.25">
      <c r="A485" t="s">
        <v>2414</v>
      </c>
      <c r="B485" t="s">
        <v>2858</v>
      </c>
      <c r="C485" t="s">
        <v>2681</v>
      </c>
      <c r="D485">
        <v>602.59195083000009</v>
      </c>
    </row>
    <row r="486" spans="1:4" x14ac:dyDescent="0.25">
      <c r="A486" t="s">
        <v>2414</v>
      </c>
      <c r="B486" t="s">
        <v>2857</v>
      </c>
      <c r="C486" t="s">
        <v>2681</v>
      </c>
      <c r="D486">
        <v>209</v>
      </c>
    </row>
    <row r="487" spans="1:4" x14ac:dyDescent="0.25">
      <c r="A487" t="s">
        <v>2414</v>
      </c>
      <c r="B487" t="s">
        <v>2858</v>
      </c>
      <c r="C487" t="s">
        <v>2683</v>
      </c>
      <c r="D487">
        <v>617.8773414599998</v>
      </c>
    </row>
    <row r="488" spans="1:4" x14ac:dyDescent="0.25">
      <c r="A488" t="s">
        <v>2414</v>
      </c>
      <c r="B488" t="s">
        <v>2857</v>
      </c>
      <c r="C488" t="s">
        <v>2683</v>
      </c>
      <c r="D488">
        <v>50</v>
      </c>
    </row>
    <row r="489" spans="1:4" x14ac:dyDescent="0.25">
      <c r="A489" t="s">
        <v>2414</v>
      </c>
      <c r="B489" t="s">
        <v>2858</v>
      </c>
      <c r="C489" t="s">
        <v>2679</v>
      </c>
      <c r="D489">
        <v>32.297671089999994</v>
      </c>
    </row>
    <row r="490" spans="1:4" x14ac:dyDescent="0.25">
      <c r="A490" t="s">
        <v>2414</v>
      </c>
      <c r="B490" t="s">
        <v>2857</v>
      </c>
      <c r="C490" t="s">
        <v>2679</v>
      </c>
      <c r="D490">
        <v>17</v>
      </c>
    </row>
    <row r="491" spans="1:4" x14ac:dyDescent="0.25">
      <c r="A491" t="s">
        <v>2957</v>
      </c>
      <c r="B491" t="s">
        <v>2858</v>
      </c>
      <c r="C491" t="s">
        <v>775</v>
      </c>
      <c r="D491">
        <v>3.4833464799999985</v>
      </c>
    </row>
    <row r="492" spans="1:4" x14ac:dyDescent="0.25">
      <c r="A492" t="s">
        <v>2957</v>
      </c>
      <c r="B492" t="s">
        <v>2857</v>
      </c>
      <c r="C492" t="s">
        <v>775</v>
      </c>
      <c r="D492">
        <v>61</v>
      </c>
    </row>
    <row r="493" spans="1:4" x14ac:dyDescent="0.25">
      <c r="A493" t="s">
        <v>2957</v>
      </c>
      <c r="B493" t="s">
        <v>2858</v>
      </c>
      <c r="C493" t="s">
        <v>2680</v>
      </c>
      <c r="D493">
        <v>1819.8859994900006</v>
      </c>
    </row>
    <row r="494" spans="1:4" x14ac:dyDescent="0.25">
      <c r="A494" t="s">
        <v>2957</v>
      </c>
      <c r="B494" t="s">
        <v>2857</v>
      </c>
      <c r="C494" t="s">
        <v>2680</v>
      </c>
      <c r="D494">
        <v>458</v>
      </c>
    </row>
    <row r="495" spans="1:4" x14ac:dyDescent="0.25">
      <c r="A495" t="s">
        <v>2957</v>
      </c>
      <c r="B495" t="s">
        <v>2858</v>
      </c>
      <c r="C495" t="s">
        <v>2678</v>
      </c>
      <c r="D495">
        <v>79.394622530000007</v>
      </c>
    </row>
    <row r="496" spans="1:4" x14ac:dyDescent="0.25">
      <c r="A496" t="s">
        <v>2957</v>
      </c>
      <c r="B496" t="s">
        <v>2857</v>
      </c>
      <c r="C496" t="s">
        <v>2678</v>
      </c>
      <c r="D496">
        <v>330</v>
      </c>
    </row>
    <row r="497" spans="1:4" x14ac:dyDescent="0.25">
      <c r="A497" t="s">
        <v>2957</v>
      </c>
      <c r="B497" t="s">
        <v>2858</v>
      </c>
      <c r="C497" t="s">
        <v>2686</v>
      </c>
      <c r="D497">
        <v>23.50080002</v>
      </c>
    </row>
    <row r="498" spans="1:4" x14ac:dyDescent="0.25">
      <c r="A498" t="s">
        <v>2957</v>
      </c>
      <c r="B498" t="s">
        <v>2857</v>
      </c>
      <c r="C498" t="s">
        <v>2686</v>
      </c>
      <c r="D498">
        <v>12</v>
      </c>
    </row>
    <row r="499" spans="1:4" x14ac:dyDescent="0.25">
      <c r="A499" t="s">
        <v>2957</v>
      </c>
      <c r="B499" t="s">
        <v>2858</v>
      </c>
      <c r="C499" t="s">
        <v>2682</v>
      </c>
      <c r="D499">
        <v>282.78922199000004</v>
      </c>
    </row>
    <row r="500" spans="1:4" x14ac:dyDescent="0.25">
      <c r="A500" t="s">
        <v>2957</v>
      </c>
      <c r="B500" t="s">
        <v>2857</v>
      </c>
      <c r="C500" t="s">
        <v>2682</v>
      </c>
      <c r="D500">
        <v>26</v>
      </c>
    </row>
    <row r="501" spans="1:4" x14ac:dyDescent="0.25">
      <c r="A501" t="s">
        <v>2957</v>
      </c>
      <c r="B501" t="s">
        <v>2858</v>
      </c>
      <c r="C501" t="s">
        <v>137</v>
      </c>
      <c r="D501">
        <v>0.62344234999999992</v>
      </c>
    </row>
    <row r="502" spans="1:4" x14ac:dyDescent="0.25">
      <c r="A502" t="s">
        <v>2957</v>
      </c>
      <c r="B502" t="s">
        <v>2857</v>
      </c>
      <c r="C502" t="s">
        <v>137</v>
      </c>
      <c r="D502">
        <v>1</v>
      </c>
    </row>
    <row r="503" spans="1:4" x14ac:dyDescent="0.25">
      <c r="A503" t="s">
        <v>2957</v>
      </c>
      <c r="B503" t="s">
        <v>2858</v>
      </c>
      <c r="C503" t="s">
        <v>2677</v>
      </c>
      <c r="D503">
        <v>2054.6054594500069</v>
      </c>
    </row>
    <row r="504" spans="1:4" x14ac:dyDescent="0.25">
      <c r="A504" t="s">
        <v>2957</v>
      </c>
      <c r="B504" t="s">
        <v>2857</v>
      </c>
      <c r="C504" t="s">
        <v>2677</v>
      </c>
      <c r="D504">
        <v>7128</v>
      </c>
    </row>
    <row r="505" spans="1:4" x14ac:dyDescent="0.25">
      <c r="A505" t="s">
        <v>2957</v>
      </c>
      <c r="B505" t="s">
        <v>2858</v>
      </c>
      <c r="C505" t="s">
        <v>2681</v>
      </c>
      <c r="D505">
        <v>84.70637324999997</v>
      </c>
    </row>
    <row r="506" spans="1:4" x14ac:dyDescent="0.25">
      <c r="A506" t="s">
        <v>2957</v>
      </c>
      <c r="B506" t="s">
        <v>2857</v>
      </c>
      <c r="C506" t="s">
        <v>2681</v>
      </c>
      <c r="D506">
        <v>59</v>
      </c>
    </row>
    <row r="507" spans="1:4" x14ac:dyDescent="0.25">
      <c r="A507" t="s">
        <v>2957</v>
      </c>
      <c r="B507" t="s">
        <v>2858</v>
      </c>
      <c r="C507" t="s">
        <v>2683</v>
      </c>
      <c r="D507">
        <v>2723.6984659000013</v>
      </c>
    </row>
    <row r="508" spans="1:4" x14ac:dyDescent="0.25">
      <c r="A508" t="s">
        <v>2957</v>
      </c>
      <c r="B508" t="s">
        <v>2857</v>
      </c>
      <c r="C508" t="s">
        <v>2683</v>
      </c>
      <c r="D508">
        <v>512</v>
      </c>
    </row>
    <row r="509" spans="1:4" x14ac:dyDescent="0.25">
      <c r="A509" t="s">
        <v>2957</v>
      </c>
      <c r="B509" t="s">
        <v>2858</v>
      </c>
      <c r="C509" t="s">
        <v>2679</v>
      </c>
      <c r="D509">
        <v>61054.235473080371</v>
      </c>
    </row>
    <row r="510" spans="1:4" x14ac:dyDescent="0.25">
      <c r="A510" t="s">
        <v>2957</v>
      </c>
      <c r="B510" t="s">
        <v>2857</v>
      </c>
      <c r="C510" t="s">
        <v>2679</v>
      </c>
      <c r="D510">
        <v>10076</v>
      </c>
    </row>
    <row r="511" spans="1:4" x14ac:dyDescent="0.25">
      <c r="A511" t="s">
        <v>2406</v>
      </c>
      <c r="B511" t="s">
        <v>2859</v>
      </c>
      <c r="C511" t="s">
        <v>2939</v>
      </c>
      <c r="D511">
        <v>416.19411108000014</v>
      </c>
    </row>
    <row r="512" spans="1:4" x14ac:dyDescent="0.25">
      <c r="A512" t="s">
        <v>2406</v>
      </c>
      <c r="B512" t="s">
        <v>2859</v>
      </c>
      <c r="C512" t="s">
        <v>2940</v>
      </c>
      <c r="D512">
        <v>300.30279984999999</v>
      </c>
    </row>
    <row r="513" spans="1:4" x14ac:dyDescent="0.25">
      <c r="A513" t="s">
        <v>2406</v>
      </c>
      <c r="B513" t="s">
        <v>2859</v>
      </c>
      <c r="C513" t="s">
        <v>2941</v>
      </c>
      <c r="D513">
        <v>650.76468516</v>
      </c>
    </row>
    <row r="514" spans="1:4" x14ac:dyDescent="0.25">
      <c r="A514" t="s">
        <v>2406</v>
      </c>
      <c r="B514" t="s">
        <v>2859</v>
      </c>
      <c r="C514" t="s">
        <v>2942</v>
      </c>
      <c r="D514">
        <v>188.899</v>
      </c>
    </row>
    <row r="515" spans="1:4" x14ac:dyDescent="0.25">
      <c r="A515" t="s">
        <v>2406</v>
      </c>
      <c r="B515" t="s">
        <v>2859</v>
      </c>
      <c r="C515" t="s">
        <v>2943</v>
      </c>
      <c r="D515">
        <v>2843.1750000000002</v>
      </c>
    </row>
    <row r="516" spans="1:4" x14ac:dyDescent="0.25">
      <c r="A516" t="s">
        <v>2406</v>
      </c>
      <c r="B516" t="s">
        <v>2859</v>
      </c>
      <c r="C516" t="s">
        <v>2944</v>
      </c>
      <c r="D516">
        <v>4989.5368439599979</v>
      </c>
    </row>
    <row r="517" spans="1:4" x14ac:dyDescent="0.25">
      <c r="A517" t="s">
        <v>2411</v>
      </c>
      <c r="B517" t="s">
        <v>2859</v>
      </c>
      <c r="C517" t="s">
        <v>2939</v>
      </c>
      <c r="D517">
        <v>168629.4159598705</v>
      </c>
    </row>
    <row r="518" spans="1:4" x14ac:dyDescent="0.25">
      <c r="A518" t="s">
        <v>2411</v>
      </c>
      <c r="B518" t="s">
        <v>2859</v>
      </c>
      <c r="C518" t="s">
        <v>2940</v>
      </c>
      <c r="D518">
        <v>19238.422893599989</v>
      </c>
    </row>
    <row r="519" spans="1:4" x14ac:dyDescent="0.25">
      <c r="A519" t="s">
        <v>2411</v>
      </c>
      <c r="B519" t="s">
        <v>2859</v>
      </c>
      <c r="C519" t="s">
        <v>2941</v>
      </c>
      <c r="D519">
        <v>47338.886252340009</v>
      </c>
    </row>
    <row r="520" spans="1:4" x14ac:dyDescent="0.25">
      <c r="A520" t="s">
        <v>2411</v>
      </c>
      <c r="B520" t="s">
        <v>2859</v>
      </c>
      <c r="C520" t="s">
        <v>2942</v>
      </c>
      <c r="D520">
        <v>12197.299031900004</v>
      </c>
    </row>
    <row r="521" spans="1:4" x14ac:dyDescent="0.25">
      <c r="A521" t="s">
        <v>2411</v>
      </c>
      <c r="B521" t="s">
        <v>2859</v>
      </c>
      <c r="C521" t="s">
        <v>2943</v>
      </c>
      <c r="D521">
        <v>13631.699055489997</v>
      </c>
    </row>
    <row r="522" spans="1:4" x14ac:dyDescent="0.25">
      <c r="A522" t="s">
        <v>2411</v>
      </c>
      <c r="B522" t="s">
        <v>2859</v>
      </c>
      <c r="C522" t="s">
        <v>2944</v>
      </c>
      <c r="D522">
        <v>298811.69903512695</v>
      </c>
    </row>
    <row r="523" spans="1:4" x14ac:dyDescent="0.25">
      <c r="A523" t="s">
        <v>2412</v>
      </c>
      <c r="B523" t="s">
        <v>2859</v>
      </c>
      <c r="C523" t="s">
        <v>2939</v>
      </c>
      <c r="D523">
        <v>12876.650722709988</v>
      </c>
    </row>
    <row r="524" spans="1:4" x14ac:dyDescent="0.25">
      <c r="A524" t="s">
        <v>2412</v>
      </c>
      <c r="B524" t="s">
        <v>2859</v>
      </c>
      <c r="C524" t="s">
        <v>2940</v>
      </c>
      <c r="D524">
        <v>8086.5231146499991</v>
      </c>
    </row>
    <row r="525" spans="1:4" x14ac:dyDescent="0.25">
      <c r="A525" t="s">
        <v>2412</v>
      </c>
      <c r="B525" t="s">
        <v>2859</v>
      </c>
      <c r="C525" t="s">
        <v>2941</v>
      </c>
      <c r="D525">
        <v>21146.647507020047</v>
      </c>
    </row>
    <row r="526" spans="1:4" x14ac:dyDescent="0.25">
      <c r="A526" t="s">
        <v>2412</v>
      </c>
      <c r="B526" t="s">
        <v>2859</v>
      </c>
      <c r="C526" t="s">
        <v>2942</v>
      </c>
      <c r="D526">
        <v>4074.3587358600003</v>
      </c>
    </row>
    <row r="527" spans="1:4" x14ac:dyDescent="0.25">
      <c r="A527" t="s">
        <v>2412</v>
      </c>
      <c r="B527" t="s">
        <v>2859</v>
      </c>
      <c r="C527" t="s">
        <v>2943</v>
      </c>
      <c r="D527">
        <v>9416.6197876800052</v>
      </c>
    </row>
    <row r="528" spans="1:4" x14ac:dyDescent="0.25">
      <c r="A528" t="s">
        <v>2412</v>
      </c>
      <c r="B528" t="s">
        <v>2859</v>
      </c>
      <c r="C528" t="s">
        <v>2944</v>
      </c>
      <c r="D528">
        <v>6956.4029052399674</v>
      </c>
    </row>
    <row r="529" spans="1:4" x14ac:dyDescent="0.25">
      <c r="A529" t="s">
        <v>2413</v>
      </c>
      <c r="B529" t="s">
        <v>2859</v>
      </c>
      <c r="C529" t="s">
        <v>2939</v>
      </c>
      <c r="D529">
        <v>220457.67436991329</v>
      </c>
    </row>
    <row r="530" spans="1:4" x14ac:dyDescent="0.25">
      <c r="A530" t="s">
        <v>2413</v>
      </c>
      <c r="B530" t="s">
        <v>2859</v>
      </c>
      <c r="C530" t="s">
        <v>2940</v>
      </c>
      <c r="D530">
        <v>41073.384404470111</v>
      </c>
    </row>
    <row r="531" spans="1:4" x14ac:dyDescent="0.25">
      <c r="A531" t="s">
        <v>2413</v>
      </c>
      <c r="B531" t="s">
        <v>2859</v>
      </c>
      <c r="C531" t="s">
        <v>2941</v>
      </c>
      <c r="D531">
        <v>111733.65748291009</v>
      </c>
    </row>
    <row r="532" spans="1:4" x14ac:dyDescent="0.25">
      <c r="A532" t="s">
        <v>2413</v>
      </c>
      <c r="B532" t="s">
        <v>2859</v>
      </c>
      <c r="C532" t="s">
        <v>2942</v>
      </c>
      <c r="D532">
        <v>26803.498257649979</v>
      </c>
    </row>
    <row r="533" spans="1:4" x14ac:dyDescent="0.25">
      <c r="A533" t="s">
        <v>2413</v>
      </c>
      <c r="B533" t="s">
        <v>2859</v>
      </c>
      <c r="C533" t="s">
        <v>2943</v>
      </c>
      <c r="D533">
        <v>124635.52726903003</v>
      </c>
    </row>
    <row r="534" spans="1:4" x14ac:dyDescent="0.25">
      <c r="A534" t="s">
        <v>2413</v>
      </c>
      <c r="B534" t="s">
        <v>2859</v>
      </c>
      <c r="C534" t="s">
        <v>2944</v>
      </c>
      <c r="D534">
        <v>234509.82017471245</v>
      </c>
    </row>
    <row r="535" spans="1:4" x14ac:dyDescent="0.25">
      <c r="A535" t="s">
        <v>2414</v>
      </c>
      <c r="B535" t="s">
        <v>2859</v>
      </c>
      <c r="C535" t="s">
        <v>2939</v>
      </c>
      <c r="D535">
        <v>862.23717614999998</v>
      </c>
    </row>
    <row r="536" spans="1:4" x14ac:dyDescent="0.25">
      <c r="A536" t="s">
        <v>2414</v>
      </c>
      <c r="B536" t="s">
        <v>2859</v>
      </c>
      <c r="C536" t="s">
        <v>2940</v>
      </c>
      <c r="D536">
        <v>328.01227466999995</v>
      </c>
    </row>
    <row r="537" spans="1:4" x14ac:dyDescent="0.25">
      <c r="A537" t="s">
        <v>2414</v>
      </c>
      <c r="B537" t="s">
        <v>2859</v>
      </c>
      <c r="C537" t="s">
        <v>2941</v>
      </c>
      <c r="D537">
        <v>1042.1302715400004</v>
      </c>
    </row>
    <row r="538" spans="1:4" x14ac:dyDescent="0.25">
      <c r="A538" t="s">
        <v>2414</v>
      </c>
      <c r="B538" t="s">
        <v>2859</v>
      </c>
      <c r="C538" t="s">
        <v>2943</v>
      </c>
      <c r="D538">
        <v>726.81004854000003</v>
      </c>
    </row>
    <row r="539" spans="1:4" x14ac:dyDescent="0.25">
      <c r="A539" t="s">
        <v>2414</v>
      </c>
      <c r="B539" t="s">
        <v>2859</v>
      </c>
      <c r="C539" t="s">
        <v>2944</v>
      </c>
      <c r="D539">
        <v>414.91259772999956</v>
      </c>
    </row>
    <row r="540" spans="1:4" x14ac:dyDescent="0.25">
      <c r="A540" t="s">
        <v>2957</v>
      </c>
      <c r="B540" t="s">
        <v>2859</v>
      </c>
      <c r="C540" t="s">
        <v>2939</v>
      </c>
      <c r="D540">
        <v>6003.2708966199816</v>
      </c>
    </row>
    <row r="541" spans="1:4" x14ac:dyDescent="0.25">
      <c r="A541" t="s">
        <v>2957</v>
      </c>
      <c r="B541" t="s">
        <v>2859</v>
      </c>
      <c r="C541" t="s">
        <v>2940</v>
      </c>
      <c r="D541">
        <v>15537.373618469992</v>
      </c>
    </row>
    <row r="542" spans="1:4" x14ac:dyDescent="0.25">
      <c r="A542" t="s">
        <v>2957</v>
      </c>
      <c r="B542" t="s">
        <v>2859</v>
      </c>
      <c r="C542" t="s">
        <v>2941</v>
      </c>
      <c r="D542">
        <v>18910.033516459967</v>
      </c>
    </row>
    <row r="543" spans="1:4" x14ac:dyDescent="0.25">
      <c r="A543" t="s">
        <v>2957</v>
      </c>
      <c r="B543" t="s">
        <v>2859</v>
      </c>
      <c r="C543" t="s">
        <v>2942</v>
      </c>
      <c r="D543">
        <v>13608.999228829989</v>
      </c>
    </row>
    <row r="544" spans="1:4" x14ac:dyDescent="0.25">
      <c r="A544" t="s">
        <v>2957</v>
      </c>
      <c r="B544" t="s">
        <v>2859</v>
      </c>
      <c r="C544" t="s">
        <v>2943</v>
      </c>
      <c r="D544">
        <v>8784.4591445499937</v>
      </c>
    </row>
    <row r="545" spans="1:4" x14ac:dyDescent="0.25">
      <c r="A545" t="s">
        <v>2957</v>
      </c>
      <c r="B545" t="s">
        <v>2859</v>
      </c>
      <c r="C545" t="s">
        <v>2944</v>
      </c>
      <c r="D545">
        <v>5282.7867996099612</v>
      </c>
    </row>
    <row r="546" spans="1:4" x14ac:dyDescent="0.25">
      <c r="A546" t="s">
        <v>2406</v>
      </c>
      <c r="B546" t="s">
        <v>2867</v>
      </c>
      <c r="C546" t="s">
        <v>2690</v>
      </c>
      <c r="D546">
        <v>135.46264348316586</v>
      </c>
    </row>
    <row r="547" spans="1:4" x14ac:dyDescent="0.25">
      <c r="A547" t="s">
        <v>2406</v>
      </c>
      <c r="B547" t="s">
        <v>2867</v>
      </c>
      <c r="C547" t="s">
        <v>2691</v>
      </c>
      <c r="D547">
        <v>7.7290952342689554</v>
      </c>
    </row>
    <row r="548" spans="1:4" x14ac:dyDescent="0.25">
      <c r="A548" t="s">
        <v>2406</v>
      </c>
      <c r="B548" t="s">
        <v>2867</v>
      </c>
      <c r="C548" t="s">
        <v>2692</v>
      </c>
      <c r="D548">
        <v>2.8937850668879666</v>
      </c>
    </row>
    <row r="549" spans="1:4" x14ac:dyDescent="0.25">
      <c r="A549" t="s">
        <v>2406</v>
      </c>
      <c r="B549" t="s">
        <v>2867</v>
      </c>
      <c r="C549" t="s">
        <v>2693</v>
      </c>
      <c r="D549">
        <v>1.9641465677326254E-2</v>
      </c>
    </row>
    <row r="550" spans="1:4" x14ac:dyDescent="0.25">
      <c r="A550" t="s">
        <v>2406</v>
      </c>
      <c r="B550" t="s">
        <v>2867</v>
      </c>
      <c r="C550" t="s">
        <v>2694</v>
      </c>
      <c r="D550">
        <v>0</v>
      </c>
    </row>
    <row r="551" spans="1:4" x14ac:dyDescent="0.25">
      <c r="A551" t="s">
        <v>2406</v>
      </c>
      <c r="B551" t="s">
        <v>2867</v>
      </c>
      <c r="C551" t="s">
        <v>2695</v>
      </c>
      <c r="D551">
        <v>2.323091E-2</v>
      </c>
    </row>
    <row r="552" spans="1:4" x14ac:dyDescent="0.25">
      <c r="A552" t="s">
        <v>2406</v>
      </c>
      <c r="B552" t="s">
        <v>2867</v>
      </c>
      <c r="C552" t="s">
        <v>2696</v>
      </c>
      <c r="D552">
        <v>0</v>
      </c>
    </row>
    <row r="553" spans="1:4" x14ac:dyDescent="0.25">
      <c r="A553" t="s">
        <v>2406</v>
      </c>
      <c r="B553" t="s">
        <v>2867</v>
      </c>
      <c r="C553" t="s">
        <v>2697</v>
      </c>
      <c r="D553">
        <v>0</v>
      </c>
    </row>
    <row r="554" spans="1:4" x14ac:dyDescent="0.25">
      <c r="A554" t="s">
        <v>2406</v>
      </c>
      <c r="B554" t="s">
        <v>2867</v>
      </c>
      <c r="C554" t="s">
        <v>2698</v>
      </c>
      <c r="D554">
        <v>0</v>
      </c>
    </row>
    <row r="555" spans="1:4" x14ac:dyDescent="0.25">
      <c r="A555" t="s">
        <v>2406</v>
      </c>
      <c r="B555" t="s">
        <v>2867</v>
      </c>
      <c r="C555" t="s">
        <v>2945</v>
      </c>
      <c r="D555">
        <v>0</v>
      </c>
    </row>
    <row r="556" spans="1:4" x14ac:dyDescent="0.25">
      <c r="A556" t="s">
        <v>2406</v>
      </c>
      <c r="B556" t="s">
        <v>2861</v>
      </c>
      <c r="C556" t="s">
        <v>2690</v>
      </c>
      <c r="D556">
        <v>460.39164637182444</v>
      </c>
    </row>
    <row r="557" spans="1:4" x14ac:dyDescent="0.25">
      <c r="A557" t="s">
        <v>2406</v>
      </c>
      <c r="B557" t="s">
        <v>2861</v>
      </c>
      <c r="C557" t="s">
        <v>2691</v>
      </c>
      <c r="D557">
        <v>252.53842119887165</v>
      </c>
    </row>
    <row r="558" spans="1:4" x14ac:dyDescent="0.25">
      <c r="A558" t="s">
        <v>2406</v>
      </c>
      <c r="B558" t="s">
        <v>2861</v>
      </c>
      <c r="C558" t="s">
        <v>2692</v>
      </c>
      <c r="D558">
        <v>109.65615425384109</v>
      </c>
    </row>
    <row r="559" spans="1:4" x14ac:dyDescent="0.25">
      <c r="A559" t="s">
        <v>2406</v>
      </c>
      <c r="B559" t="s">
        <v>2861</v>
      </c>
      <c r="C559" t="s">
        <v>2693</v>
      </c>
      <c r="D559">
        <v>28.267972731722157</v>
      </c>
    </row>
    <row r="560" spans="1:4" x14ac:dyDescent="0.25">
      <c r="A560" t="s">
        <v>2406</v>
      </c>
      <c r="B560" t="s">
        <v>2861</v>
      </c>
      <c r="C560" t="s">
        <v>2694</v>
      </c>
      <c r="D560">
        <v>16.314623510828703</v>
      </c>
    </row>
    <row r="561" spans="1:4" x14ac:dyDescent="0.25">
      <c r="A561" t="s">
        <v>2406</v>
      </c>
      <c r="B561" t="s">
        <v>2861</v>
      </c>
      <c r="C561" t="s">
        <v>2695</v>
      </c>
      <c r="D561">
        <v>3.1244549986801955</v>
      </c>
    </row>
    <row r="562" spans="1:4" x14ac:dyDescent="0.25">
      <c r="A562" t="s">
        <v>2406</v>
      </c>
      <c r="B562" t="s">
        <v>2861</v>
      </c>
      <c r="C562" t="s">
        <v>2696</v>
      </c>
      <c r="D562">
        <v>2.086012298107327</v>
      </c>
    </row>
    <row r="563" spans="1:4" x14ac:dyDescent="0.25">
      <c r="A563" t="s">
        <v>2406</v>
      </c>
      <c r="B563" t="s">
        <v>2861</v>
      </c>
      <c r="C563" t="s">
        <v>2697</v>
      </c>
      <c r="D563">
        <v>1.9078137418028549</v>
      </c>
    </row>
    <row r="564" spans="1:4" x14ac:dyDescent="0.25">
      <c r="A564" t="s">
        <v>2406</v>
      </c>
      <c r="B564" t="s">
        <v>2861</v>
      </c>
      <c r="C564" t="s">
        <v>2698</v>
      </c>
      <c r="D564">
        <v>0.6298714343213434</v>
      </c>
    </row>
    <row r="565" spans="1:4" x14ac:dyDescent="0.25">
      <c r="A565" t="s">
        <v>2406</v>
      </c>
      <c r="B565" t="s">
        <v>2861</v>
      </c>
      <c r="C565" t="s">
        <v>2945</v>
      </c>
      <c r="D565">
        <v>0</v>
      </c>
    </row>
    <row r="566" spans="1:4" x14ac:dyDescent="0.25">
      <c r="A566" t="s">
        <v>2406</v>
      </c>
      <c r="B566" t="s">
        <v>2862</v>
      </c>
      <c r="C566" t="s">
        <v>2690</v>
      </c>
      <c r="D566">
        <v>147.55527011492271</v>
      </c>
    </row>
    <row r="567" spans="1:4" x14ac:dyDescent="0.25">
      <c r="A567" t="s">
        <v>2406</v>
      </c>
      <c r="B567" t="s">
        <v>2862</v>
      </c>
      <c r="C567" t="s">
        <v>2691</v>
      </c>
      <c r="D567">
        <v>33.874120053157291</v>
      </c>
    </row>
    <row r="568" spans="1:4" x14ac:dyDescent="0.25">
      <c r="A568" t="s">
        <v>2406</v>
      </c>
      <c r="B568" t="s">
        <v>2862</v>
      </c>
      <c r="C568" t="s">
        <v>2692</v>
      </c>
      <c r="D568">
        <v>2.7295904759155296</v>
      </c>
    </row>
    <row r="569" spans="1:4" x14ac:dyDescent="0.25">
      <c r="A569" t="s">
        <v>2406</v>
      </c>
      <c r="B569" t="s">
        <v>2862</v>
      </c>
      <c r="C569" t="s">
        <v>2693</v>
      </c>
      <c r="D569">
        <v>0.23785566954956747</v>
      </c>
    </row>
    <row r="570" spans="1:4" x14ac:dyDescent="0.25">
      <c r="A570" t="s">
        <v>2406</v>
      </c>
      <c r="B570" t="s">
        <v>2862</v>
      </c>
      <c r="C570" t="s">
        <v>2694</v>
      </c>
      <c r="D570">
        <v>0.18342532761239361</v>
      </c>
    </row>
    <row r="571" spans="1:4" x14ac:dyDescent="0.25">
      <c r="A571" t="s">
        <v>2406</v>
      </c>
      <c r="B571" t="s">
        <v>2862</v>
      </c>
      <c r="C571" t="s">
        <v>2695</v>
      </c>
      <c r="D571">
        <v>7.3604350072356217E-2</v>
      </c>
    </row>
    <row r="572" spans="1:4" x14ac:dyDescent="0.25">
      <c r="A572" t="s">
        <v>2406</v>
      </c>
      <c r="B572" t="s">
        <v>2862</v>
      </c>
      <c r="C572" t="s">
        <v>2696</v>
      </c>
      <c r="D572">
        <v>4.5857019051046416E-2</v>
      </c>
    </row>
    <row r="573" spans="1:4" x14ac:dyDescent="0.25">
      <c r="A573" t="s">
        <v>2406</v>
      </c>
      <c r="B573" t="s">
        <v>2862</v>
      </c>
      <c r="C573" t="s">
        <v>2697</v>
      </c>
      <c r="D573">
        <v>3.5238281126727902E-2</v>
      </c>
    </row>
    <row r="574" spans="1:4" x14ac:dyDescent="0.25">
      <c r="A574" t="s">
        <v>2406</v>
      </c>
      <c r="B574" t="s">
        <v>2862</v>
      </c>
      <c r="C574" t="s">
        <v>2698</v>
      </c>
      <c r="D574">
        <v>3.5238281126727902E-2</v>
      </c>
    </row>
    <row r="575" spans="1:4" x14ac:dyDescent="0.25">
      <c r="A575" t="s">
        <v>2406</v>
      </c>
      <c r="B575" t="s">
        <v>2862</v>
      </c>
      <c r="C575" t="s">
        <v>2945</v>
      </c>
      <c r="D575">
        <v>0.14790899746544206</v>
      </c>
    </row>
    <row r="576" spans="1:4" x14ac:dyDescent="0.25">
      <c r="A576" t="s">
        <v>2406</v>
      </c>
      <c r="B576" t="s">
        <v>2866</v>
      </c>
      <c r="C576" t="s">
        <v>2690</v>
      </c>
      <c r="D576">
        <v>1376.2996846485453</v>
      </c>
    </row>
    <row r="577" spans="1:4" x14ac:dyDescent="0.25">
      <c r="A577" t="s">
        <v>2406</v>
      </c>
      <c r="B577" t="s">
        <v>2866</v>
      </c>
      <c r="C577" t="s">
        <v>2691</v>
      </c>
      <c r="D577">
        <v>1159.0719790797118</v>
      </c>
    </row>
    <row r="578" spans="1:4" x14ac:dyDescent="0.25">
      <c r="A578" t="s">
        <v>2406</v>
      </c>
      <c r="B578" t="s">
        <v>2866</v>
      </c>
      <c r="C578" t="s">
        <v>2692</v>
      </c>
      <c r="D578">
        <v>480.66855094356816</v>
      </c>
    </row>
    <row r="579" spans="1:4" x14ac:dyDescent="0.25">
      <c r="A579" t="s">
        <v>2406</v>
      </c>
      <c r="B579" t="s">
        <v>2866</v>
      </c>
      <c r="C579" t="s">
        <v>2693</v>
      </c>
      <c r="D579">
        <v>90.163214176971024</v>
      </c>
    </row>
    <row r="580" spans="1:4" x14ac:dyDescent="0.25">
      <c r="A580" t="s">
        <v>2406</v>
      </c>
      <c r="B580" t="s">
        <v>2866</v>
      </c>
      <c r="C580" t="s">
        <v>2694</v>
      </c>
      <c r="D580">
        <v>17.857500761202871</v>
      </c>
    </row>
    <row r="581" spans="1:4" x14ac:dyDescent="0.25">
      <c r="A581" t="s">
        <v>2406</v>
      </c>
      <c r="B581" t="s">
        <v>2866</v>
      </c>
      <c r="C581" t="s">
        <v>2695</v>
      </c>
      <c r="D581">
        <v>0</v>
      </c>
    </row>
    <row r="582" spans="1:4" x14ac:dyDescent="0.25">
      <c r="A582" t="s">
        <v>2406</v>
      </c>
      <c r="B582" t="s">
        <v>2866</v>
      </c>
      <c r="C582" t="s">
        <v>2696</v>
      </c>
      <c r="D582">
        <v>0</v>
      </c>
    </row>
    <row r="583" spans="1:4" x14ac:dyDescent="0.25">
      <c r="A583" t="s">
        <v>2406</v>
      </c>
      <c r="B583" t="s">
        <v>2866</v>
      </c>
      <c r="C583" t="s">
        <v>2697</v>
      </c>
      <c r="D583">
        <v>0</v>
      </c>
    </row>
    <row r="584" spans="1:4" x14ac:dyDescent="0.25">
      <c r="A584" t="s">
        <v>2406</v>
      </c>
      <c r="B584" t="s">
        <v>2866</v>
      </c>
      <c r="C584" t="s">
        <v>2698</v>
      </c>
      <c r="D584">
        <v>0</v>
      </c>
    </row>
    <row r="585" spans="1:4" x14ac:dyDescent="0.25">
      <c r="A585" t="s">
        <v>2406</v>
      </c>
      <c r="B585" t="s">
        <v>2866</v>
      </c>
      <c r="C585" t="s">
        <v>2945</v>
      </c>
      <c r="D585">
        <v>0</v>
      </c>
    </row>
    <row r="586" spans="1:4" x14ac:dyDescent="0.25">
      <c r="A586" t="s">
        <v>2406</v>
      </c>
      <c r="B586" t="s">
        <v>2863</v>
      </c>
      <c r="C586" t="s">
        <v>2690</v>
      </c>
      <c r="D586">
        <v>161.64581633343045</v>
      </c>
    </row>
    <row r="587" spans="1:4" x14ac:dyDescent="0.25">
      <c r="A587" t="s">
        <v>2406</v>
      </c>
      <c r="B587" t="s">
        <v>2863</v>
      </c>
      <c r="C587" t="s">
        <v>2691</v>
      </c>
      <c r="D587">
        <v>29.842129112919928</v>
      </c>
    </row>
    <row r="588" spans="1:4" x14ac:dyDescent="0.25">
      <c r="A588" t="s">
        <v>2406</v>
      </c>
      <c r="B588" t="s">
        <v>2863</v>
      </c>
      <c r="C588" t="s">
        <v>2692</v>
      </c>
      <c r="D588">
        <v>6.541647692854319</v>
      </c>
    </row>
    <row r="589" spans="1:4" x14ac:dyDescent="0.25">
      <c r="A589" t="s">
        <v>2406</v>
      </c>
      <c r="B589" t="s">
        <v>2863</v>
      </c>
      <c r="C589" t="s">
        <v>2693</v>
      </c>
      <c r="D589">
        <v>2.3324563865341137</v>
      </c>
    </row>
    <row r="590" spans="1:4" x14ac:dyDescent="0.25">
      <c r="A590" t="s">
        <v>2406</v>
      </c>
      <c r="B590" t="s">
        <v>2863</v>
      </c>
      <c r="C590" t="s">
        <v>2694</v>
      </c>
      <c r="D590">
        <v>2.2187609874197078</v>
      </c>
    </row>
    <row r="591" spans="1:4" x14ac:dyDescent="0.25">
      <c r="A591" t="s">
        <v>2406</v>
      </c>
      <c r="B591" t="s">
        <v>2863</v>
      </c>
      <c r="C591" t="s">
        <v>2695</v>
      </c>
      <c r="D591">
        <v>0.69930068144740631</v>
      </c>
    </row>
    <row r="592" spans="1:4" x14ac:dyDescent="0.25">
      <c r="A592" t="s">
        <v>2406</v>
      </c>
      <c r="B592" t="s">
        <v>2863</v>
      </c>
      <c r="C592" t="s">
        <v>2696</v>
      </c>
      <c r="D592">
        <v>0.69930068144740631</v>
      </c>
    </row>
    <row r="593" spans="1:4" x14ac:dyDescent="0.25">
      <c r="A593" t="s">
        <v>2406</v>
      </c>
      <c r="B593" t="s">
        <v>2863</v>
      </c>
      <c r="C593" t="s">
        <v>2697</v>
      </c>
      <c r="D593">
        <v>0.67731947872907261</v>
      </c>
    </row>
    <row r="594" spans="1:4" x14ac:dyDescent="0.25">
      <c r="A594" t="s">
        <v>2406</v>
      </c>
      <c r="B594" t="s">
        <v>2863</v>
      </c>
      <c r="C594" t="s">
        <v>2698</v>
      </c>
      <c r="D594">
        <v>0.67675278972538877</v>
      </c>
    </row>
    <row r="595" spans="1:4" x14ac:dyDescent="0.25">
      <c r="A595" t="s">
        <v>2406</v>
      </c>
      <c r="B595" t="s">
        <v>2863</v>
      </c>
      <c r="C595" t="s">
        <v>2945</v>
      </c>
      <c r="D595">
        <v>4.9839213254922274</v>
      </c>
    </row>
    <row r="596" spans="1:4" x14ac:dyDescent="0.25">
      <c r="A596" t="s">
        <v>2406</v>
      </c>
      <c r="B596" t="s">
        <v>2869</v>
      </c>
      <c r="C596" t="s">
        <v>2690</v>
      </c>
      <c r="D596">
        <v>6.1103383431659983</v>
      </c>
    </row>
    <row r="597" spans="1:4" x14ac:dyDescent="0.25">
      <c r="A597" t="s">
        <v>2406</v>
      </c>
      <c r="B597" t="s">
        <v>2869</v>
      </c>
      <c r="C597" t="s">
        <v>2691</v>
      </c>
      <c r="D597">
        <v>9.7616446834003029E-2</v>
      </c>
    </row>
    <row r="598" spans="1:4" x14ac:dyDescent="0.25">
      <c r="A598" t="s">
        <v>2406</v>
      </c>
      <c r="B598" t="s">
        <v>2869</v>
      </c>
      <c r="C598" t="s">
        <v>2692</v>
      </c>
      <c r="D598">
        <v>0</v>
      </c>
    </row>
    <row r="599" spans="1:4" x14ac:dyDescent="0.25">
      <c r="A599" t="s">
        <v>2406</v>
      </c>
      <c r="B599" t="s">
        <v>2869</v>
      </c>
      <c r="C599" t="s">
        <v>2693</v>
      </c>
      <c r="D599">
        <v>0</v>
      </c>
    </row>
    <row r="600" spans="1:4" x14ac:dyDescent="0.25">
      <c r="A600" t="s">
        <v>2406</v>
      </c>
      <c r="B600" t="s">
        <v>2869</v>
      </c>
      <c r="C600" t="s">
        <v>2694</v>
      </c>
      <c r="D600">
        <v>0</v>
      </c>
    </row>
    <row r="601" spans="1:4" x14ac:dyDescent="0.25">
      <c r="A601" t="s">
        <v>2406</v>
      </c>
      <c r="B601" t="s">
        <v>2869</v>
      </c>
      <c r="C601" t="s">
        <v>2695</v>
      </c>
      <c r="D601">
        <v>0</v>
      </c>
    </row>
    <row r="602" spans="1:4" x14ac:dyDescent="0.25">
      <c r="A602" t="s">
        <v>2406</v>
      </c>
      <c r="B602" t="s">
        <v>2869</v>
      </c>
      <c r="C602" t="s">
        <v>2696</v>
      </c>
      <c r="D602">
        <v>0</v>
      </c>
    </row>
    <row r="603" spans="1:4" x14ac:dyDescent="0.25">
      <c r="A603" t="s">
        <v>2406</v>
      </c>
      <c r="B603" t="s">
        <v>2869</v>
      </c>
      <c r="C603" t="s">
        <v>2697</v>
      </c>
      <c r="D603">
        <v>0</v>
      </c>
    </row>
    <row r="604" spans="1:4" x14ac:dyDescent="0.25">
      <c r="A604" t="s">
        <v>2406</v>
      </c>
      <c r="B604" t="s">
        <v>2869</v>
      </c>
      <c r="C604" t="s">
        <v>2698</v>
      </c>
      <c r="D604">
        <v>0</v>
      </c>
    </row>
    <row r="605" spans="1:4" x14ac:dyDescent="0.25">
      <c r="A605" t="s">
        <v>2406</v>
      </c>
      <c r="B605" t="s">
        <v>2869</v>
      </c>
      <c r="C605" t="s">
        <v>2945</v>
      </c>
      <c r="D605">
        <v>0</v>
      </c>
    </row>
    <row r="606" spans="1:4" x14ac:dyDescent="0.25">
      <c r="A606" t="s">
        <v>2406</v>
      </c>
      <c r="B606" t="s">
        <v>2860</v>
      </c>
      <c r="C606" t="s">
        <v>2690</v>
      </c>
      <c r="D606">
        <v>2861.4713211769058</v>
      </c>
    </row>
    <row r="607" spans="1:4" x14ac:dyDescent="0.25">
      <c r="A607" t="s">
        <v>2406</v>
      </c>
      <c r="B607" t="s">
        <v>2860</v>
      </c>
      <c r="C607" t="s">
        <v>2691</v>
      </c>
      <c r="D607">
        <v>1118.2141107660841</v>
      </c>
    </row>
    <row r="608" spans="1:4" x14ac:dyDescent="0.25">
      <c r="A608" t="s">
        <v>2406</v>
      </c>
      <c r="B608" t="s">
        <v>2860</v>
      </c>
      <c r="C608" t="s">
        <v>2692</v>
      </c>
      <c r="D608">
        <v>253.91631561876918</v>
      </c>
    </row>
    <row r="609" spans="1:4" x14ac:dyDescent="0.25">
      <c r="A609" t="s">
        <v>2406</v>
      </c>
      <c r="B609" t="s">
        <v>2860</v>
      </c>
      <c r="C609" t="s">
        <v>2693</v>
      </c>
      <c r="D609">
        <v>29.848107448635201</v>
      </c>
    </row>
    <row r="610" spans="1:4" x14ac:dyDescent="0.25">
      <c r="A610" t="s">
        <v>2406</v>
      </c>
      <c r="B610" t="s">
        <v>2860</v>
      </c>
      <c r="C610" t="s">
        <v>2694</v>
      </c>
      <c r="D610">
        <v>14.507305739649198</v>
      </c>
    </row>
    <row r="611" spans="1:4" x14ac:dyDescent="0.25">
      <c r="A611" t="s">
        <v>2406</v>
      </c>
      <c r="B611" t="s">
        <v>2860</v>
      </c>
      <c r="C611" t="s">
        <v>2695</v>
      </c>
      <c r="D611">
        <v>4.7185963777806998</v>
      </c>
    </row>
    <row r="612" spans="1:4" x14ac:dyDescent="0.25">
      <c r="A612" t="s">
        <v>2406</v>
      </c>
      <c r="B612" t="s">
        <v>2860</v>
      </c>
      <c r="C612" t="s">
        <v>2696</v>
      </c>
      <c r="D612">
        <v>3.520058407090827</v>
      </c>
    </row>
    <row r="613" spans="1:4" x14ac:dyDescent="0.25">
      <c r="A613" t="s">
        <v>2406</v>
      </c>
      <c r="B613" t="s">
        <v>2860</v>
      </c>
      <c r="C613" t="s">
        <v>2697</v>
      </c>
      <c r="D613">
        <v>2.5268824418044096</v>
      </c>
    </row>
    <row r="614" spans="1:4" x14ac:dyDescent="0.25">
      <c r="A614" t="s">
        <v>2406</v>
      </c>
      <c r="B614" t="s">
        <v>2860</v>
      </c>
      <c r="C614" t="s">
        <v>2698</v>
      </c>
      <c r="D614">
        <v>1.845667484618859</v>
      </c>
    </row>
    <row r="615" spans="1:4" x14ac:dyDescent="0.25">
      <c r="A615" t="s">
        <v>2406</v>
      </c>
      <c r="B615" t="s">
        <v>2860</v>
      </c>
      <c r="C615" t="s">
        <v>2945</v>
      </c>
      <c r="D615">
        <v>8.8154483186710522</v>
      </c>
    </row>
    <row r="616" spans="1:4" x14ac:dyDescent="0.25">
      <c r="A616" t="s">
        <v>2406</v>
      </c>
      <c r="B616" t="s">
        <v>2865</v>
      </c>
      <c r="C616" t="s">
        <v>2690</v>
      </c>
      <c r="D616">
        <v>152.26405669180997</v>
      </c>
    </row>
    <row r="617" spans="1:4" x14ac:dyDescent="0.25">
      <c r="A617" t="s">
        <v>2406</v>
      </c>
      <c r="B617" t="s">
        <v>2865</v>
      </c>
      <c r="C617" t="s">
        <v>2691</v>
      </c>
      <c r="D617">
        <v>67.802620346032498</v>
      </c>
    </row>
    <row r="618" spans="1:4" x14ac:dyDescent="0.25">
      <c r="A618" t="s">
        <v>2406</v>
      </c>
      <c r="B618" t="s">
        <v>2865</v>
      </c>
      <c r="C618" t="s">
        <v>2692</v>
      </c>
      <c r="D618">
        <v>22.958288101117933</v>
      </c>
    </row>
    <row r="619" spans="1:4" x14ac:dyDescent="0.25">
      <c r="A619" t="s">
        <v>2406</v>
      </c>
      <c r="B619" t="s">
        <v>2865</v>
      </c>
      <c r="C619" t="s">
        <v>2693</v>
      </c>
      <c r="D619">
        <v>2.8901545474108468</v>
      </c>
    </row>
    <row r="620" spans="1:4" x14ac:dyDescent="0.25">
      <c r="A620" t="s">
        <v>2406</v>
      </c>
      <c r="B620" t="s">
        <v>2865</v>
      </c>
      <c r="C620" t="s">
        <v>2694</v>
      </c>
      <c r="D620">
        <v>1.2692750400327475</v>
      </c>
    </row>
    <row r="621" spans="1:4" x14ac:dyDescent="0.25">
      <c r="A621" t="s">
        <v>2406</v>
      </c>
      <c r="B621" t="s">
        <v>2865</v>
      </c>
      <c r="C621" t="s">
        <v>2695</v>
      </c>
      <c r="D621">
        <v>0.51459692218841901</v>
      </c>
    </row>
    <row r="622" spans="1:4" x14ac:dyDescent="0.25">
      <c r="A622" t="s">
        <v>2406</v>
      </c>
      <c r="B622" t="s">
        <v>2865</v>
      </c>
      <c r="C622" t="s">
        <v>2696</v>
      </c>
      <c r="D622">
        <v>0.38099890600046238</v>
      </c>
    </row>
    <row r="623" spans="1:4" x14ac:dyDescent="0.25">
      <c r="A623" t="s">
        <v>2406</v>
      </c>
      <c r="B623" t="s">
        <v>2865</v>
      </c>
      <c r="C623" t="s">
        <v>2697</v>
      </c>
      <c r="D623">
        <v>0.2540160703841684</v>
      </c>
    </row>
    <row r="624" spans="1:4" x14ac:dyDescent="0.25">
      <c r="A624" t="s">
        <v>2406</v>
      </c>
      <c r="B624" t="s">
        <v>2865</v>
      </c>
      <c r="C624" t="s">
        <v>2698</v>
      </c>
      <c r="D624">
        <v>0.21148149433799396</v>
      </c>
    </row>
    <row r="625" spans="1:4" x14ac:dyDescent="0.25">
      <c r="A625" t="s">
        <v>2406</v>
      </c>
      <c r="B625" t="s">
        <v>2865</v>
      </c>
      <c r="C625" t="s">
        <v>2945</v>
      </c>
      <c r="D625">
        <v>0.5349460506848599</v>
      </c>
    </row>
    <row r="626" spans="1:4" x14ac:dyDescent="0.25">
      <c r="A626" t="s">
        <v>2406</v>
      </c>
      <c r="B626" t="s">
        <v>2868</v>
      </c>
      <c r="C626" t="s">
        <v>2690</v>
      </c>
      <c r="D626">
        <v>92.231211739593462</v>
      </c>
    </row>
    <row r="627" spans="1:4" x14ac:dyDescent="0.25">
      <c r="A627" t="s">
        <v>2406</v>
      </c>
      <c r="B627" t="s">
        <v>2868</v>
      </c>
      <c r="C627" t="s">
        <v>2691</v>
      </c>
      <c r="D627">
        <v>32.321717488782824</v>
      </c>
    </row>
    <row r="628" spans="1:4" x14ac:dyDescent="0.25">
      <c r="A628" t="s">
        <v>2406</v>
      </c>
      <c r="B628" t="s">
        <v>2868</v>
      </c>
      <c r="C628" t="s">
        <v>2692</v>
      </c>
      <c r="D628">
        <v>2.260711037547825</v>
      </c>
    </row>
    <row r="629" spans="1:4" x14ac:dyDescent="0.25">
      <c r="A629" t="s">
        <v>2406</v>
      </c>
      <c r="B629" t="s">
        <v>2868</v>
      </c>
      <c r="C629" t="s">
        <v>2693</v>
      </c>
      <c r="D629">
        <v>1.2076334464780898</v>
      </c>
    </row>
    <row r="630" spans="1:4" x14ac:dyDescent="0.25">
      <c r="A630" t="s">
        <v>2406</v>
      </c>
      <c r="B630" t="s">
        <v>2868</v>
      </c>
      <c r="C630" t="s">
        <v>2694</v>
      </c>
      <c r="D630">
        <v>1.2076334464780898</v>
      </c>
    </row>
    <row r="631" spans="1:4" x14ac:dyDescent="0.25">
      <c r="A631" t="s">
        <v>2406</v>
      </c>
      <c r="B631" t="s">
        <v>2868</v>
      </c>
      <c r="C631" t="s">
        <v>2695</v>
      </c>
      <c r="D631">
        <v>0.60381672323904489</v>
      </c>
    </row>
    <row r="632" spans="1:4" x14ac:dyDescent="0.25">
      <c r="A632" t="s">
        <v>2406</v>
      </c>
      <c r="B632" t="s">
        <v>2868</v>
      </c>
      <c r="C632" t="s">
        <v>2696</v>
      </c>
      <c r="D632">
        <v>0.60381672323904489</v>
      </c>
    </row>
    <row r="633" spans="1:4" x14ac:dyDescent="0.25">
      <c r="A633" t="s">
        <v>2406</v>
      </c>
      <c r="B633" t="s">
        <v>2868</v>
      </c>
      <c r="C633" t="s">
        <v>2697</v>
      </c>
      <c r="D633">
        <v>0.39293033472141164</v>
      </c>
    </row>
    <row r="634" spans="1:4" x14ac:dyDescent="0.25">
      <c r="A634" t="s">
        <v>2406</v>
      </c>
      <c r="B634" t="s">
        <v>2868</v>
      </c>
      <c r="C634" t="s">
        <v>2698</v>
      </c>
      <c r="D634">
        <v>0.23183372121180104</v>
      </c>
    </row>
    <row r="635" spans="1:4" x14ac:dyDescent="0.25">
      <c r="A635" t="s">
        <v>2406</v>
      </c>
      <c r="B635" t="s">
        <v>2868</v>
      </c>
      <c r="C635" t="s">
        <v>2945</v>
      </c>
      <c r="D635">
        <v>1.9348303587083127</v>
      </c>
    </row>
    <row r="636" spans="1:4" x14ac:dyDescent="0.25">
      <c r="A636" t="s">
        <v>2406</v>
      </c>
      <c r="B636" t="s">
        <v>2864</v>
      </c>
      <c r="C636" t="s">
        <v>2690</v>
      </c>
      <c r="D636">
        <v>119.00165609821119</v>
      </c>
    </row>
    <row r="637" spans="1:4" x14ac:dyDescent="0.25">
      <c r="A637" t="s">
        <v>2406</v>
      </c>
      <c r="B637" t="s">
        <v>2864</v>
      </c>
      <c r="C637" t="s">
        <v>2691</v>
      </c>
      <c r="D637">
        <v>21.07028587614052</v>
      </c>
    </row>
    <row r="638" spans="1:4" x14ac:dyDescent="0.25">
      <c r="A638" t="s">
        <v>2406</v>
      </c>
      <c r="B638" t="s">
        <v>2864</v>
      </c>
      <c r="C638" t="s">
        <v>2692</v>
      </c>
      <c r="D638">
        <v>11.211172927573042</v>
      </c>
    </row>
    <row r="639" spans="1:4" x14ac:dyDescent="0.25">
      <c r="A639" t="s">
        <v>2406</v>
      </c>
      <c r="B639" t="s">
        <v>2864</v>
      </c>
      <c r="C639" t="s">
        <v>2693</v>
      </c>
      <c r="D639">
        <v>4.7486413891798263</v>
      </c>
    </row>
    <row r="640" spans="1:4" x14ac:dyDescent="0.25">
      <c r="A640" t="s">
        <v>2406</v>
      </c>
      <c r="B640" t="s">
        <v>2864</v>
      </c>
      <c r="C640" t="s">
        <v>2694</v>
      </c>
      <c r="D640">
        <v>1.1555059388954376</v>
      </c>
    </row>
    <row r="641" spans="1:4" x14ac:dyDescent="0.25">
      <c r="A641" t="s">
        <v>2406</v>
      </c>
      <c r="B641" t="s">
        <v>2864</v>
      </c>
      <c r="C641" t="s">
        <v>2695</v>
      </c>
      <c r="D641">
        <v>1.1469189200000001</v>
      </c>
    </row>
    <row r="642" spans="1:4" x14ac:dyDescent="0.25">
      <c r="A642" t="s">
        <v>2406</v>
      </c>
      <c r="B642" t="s">
        <v>2864</v>
      </c>
      <c r="C642" t="s">
        <v>2696</v>
      </c>
      <c r="D642">
        <v>0.36911755000000007</v>
      </c>
    </row>
    <row r="643" spans="1:4" x14ac:dyDescent="0.25">
      <c r="A643" t="s">
        <v>2406</v>
      </c>
      <c r="B643" t="s">
        <v>2864</v>
      </c>
      <c r="C643" t="s">
        <v>2697</v>
      </c>
      <c r="D643">
        <v>3.6223700000000005E-2</v>
      </c>
    </row>
    <row r="644" spans="1:4" x14ac:dyDescent="0.25">
      <c r="A644" t="s">
        <v>2406</v>
      </c>
      <c r="B644" t="s">
        <v>2864</v>
      </c>
      <c r="C644" t="s">
        <v>2698</v>
      </c>
      <c r="D644">
        <v>1.0437821414649282</v>
      </c>
    </row>
    <row r="645" spans="1:4" x14ac:dyDescent="0.25">
      <c r="A645" t="s">
        <v>2406</v>
      </c>
      <c r="B645" t="s">
        <v>2864</v>
      </c>
      <c r="C645" t="s">
        <v>2945</v>
      </c>
      <c r="D645">
        <v>0.96590846853507184</v>
      </c>
    </row>
    <row r="646" spans="1:4" x14ac:dyDescent="0.25">
      <c r="A646" t="s">
        <v>2411</v>
      </c>
      <c r="B646" t="s">
        <v>2867</v>
      </c>
      <c r="C646" t="s">
        <v>2690</v>
      </c>
      <c r="D646">
        <v>2520.9487163265549</v>
      </c>
    </row>
    <row r="647" spans="1:4" x14ac:dyDescent="0.25">
      <c r="A647" t="s">
        <v>2411</v>
      </c>
      <c r="B647" t="s">
        <v>2867</v>
      </c>
      <c r="C647" t="s">
        <v>2691</v>
      </c>
      <c r="D647">
        <v>2040.1095389258744</v>
      </c>
    </row>
    <row r="648" spans="1:4" x14ac:dyDescent="0.25">
      <c r="A648" t="s">
        <v>2411</v>
      </c>
      <c r="B648" t="s">
        <v>2867</v>
      </c>
      <c r="C648" t="s">
        <v>2692</v>
      </c>
      <c r="D648">
        <v>579.65285186059396</v>
      </c>
    </row>
    <row r="649" spans="1:4" x14ac:dyDescent="0.25">
      <c r="A649" t="s">
        <v>2411</v>
      </c>
      <c r="B649" t="s">
        <v>2867</v>
      </c>
      <c r="C649" t="s">
        <v>2693</v>
      </c>
      <c r="D649">
        <v>29.401246299872458</v>
      </c>
    </row>
    <row r="650" spans="1:4" x14ac:dyDescent="0.25">
      <c r="A650" t="s">
        <v>2411</v>
      </c>
      <c r="B650" t="s">
        <v>2867</v>
      </c>
      <c r="C650" t="s">
        <v>2694</v>
      </c>
      <c r="D650">
        <v>8.6135053506081842</v>
      </c>
    </row>
    <row r="651" spans="1:4" x14ac:dyDescent="0.25">
      <c r="A651" t="s">
        <v>2411</v>
      </c>
      <c r="B651" t="s">
        <v>2867</v>
      </c>
      <c r="C651" t="s">
        <v>2695</v>
      </c>
      <c r="D651">
        <v>0.94507850533704041</v>
      </c>
    </row>
    <row r="652" spans="1:4" x14ac:dyDescent="0.25">
      <c r="A652" t="s">
        <v>2411</v>
      </c>
      <c r="B652" t="s">
        <v>2867</v>
      </c>
      <c r="C652" t="s">
        <v>2696</v>
      </c>
      <c r="D652">
        <v>0.45316890172768054</v>
      </c>
    </row>
    <row r="653" spans="1:4" x14ac:dyDescent="0.25">
      <c r="A653" t="s">
        <v>2411</v>
      </c>
      <c r="B653" t="s">
        <v>2867</v>
      </c>
      <c r="C653" t="s">
        <v>2697</v>
      </c>
      <c r="D653">
        <v>0.40595609392028198</v>
      </c>
    </row>
    <row r="654" spans="1:4" x14ac:dyDescent="0.25">
      <c r="A654" t="s">
        <v>2411</v>
      </c>
      <c r="B654" t="s">
        <v>2867</v>
      </c>
      <c r="C654" t="s">
        <v>2698</v>
      </c>
      <c r="D654">
        <v>0.36527549075198856</v>
      </c>
    </row>
    <row r="655" spans="1:4" x14ac:dyDescent="0.25">
      <c r="A655" t="s">
        <v>2411</v>
      </c>
      <c r="B655" t="s">
        <v>2867</v>
      </c>
      <c r="C655" t="s">
        <v>2945</v>
      </c>
      <c r="D655">
        <v>2.0741881947626553</v>
      </c>
    </row>
    <row r="656" spans="1:4" x14ac:dyDescent="0.25">
      <c r="A656" t="s">
        <v>2411</v>
      </c>
      <c r="B656" t="s">
        <v>2861</v>
      </c>
      <c r="C656" t="s">
        <v>2690</v>
      </c>
      <c r="D656">
        <v>11984.580049086164</v>
      </c>
    </row>
    <row r="657" spans="1:4" x14ac:dyDescent="0.25">
      <c r="A657" t="s">
        <v>2411</v>
      </c>
      <c r="B657" t="s">
        <v>2861</v>
      </c>
      <c r="C657" t="s">
        <v>2691</v>
      </c>
      <c r="D657">
        <v>4931.7212502195571</v>
      </c>
    </row>
    <row r="658" spans="1:4" x14ac:dyDescent="0.25">
      <c r="A658" t="s">
        <v>2411</v>
      </c>
      <c r="B658" t="s">
        <v>2861</v>
      </c>
      <c r="C658" t="s">
        <v>2692</v>
      </c>
      <c r="D658">
        <v>1599.9538867968095</v>
      </c>
    </row>
    <row r="659" spans="1:4" x14ac:dyDescent="0.25">
      <c r="A659" t="s">
        <v>2411</v>
      </c>
      <c r="B659" t="s">
        <v>2861</v>
      </c>
      <c r="C659" t="s">
        <v>2693</v>
      </c>
      <c r="D659">
        <v>157.02067716402672</v>
      </c>
    </row>
    <row r="660" spans="1:4" x14ac:dyDescent="0.25">
      <c r="A660" t="s">
        <v>2411</v>
      </c>
      <c r="B660" t="s">
        <v>2861</v>
      </c>
      <c r="C660" t="s">
        <v>2694</v>
      </c>
      <c r="D660">
        <v>60.299694681063883</v>
      </c>
    </row>
    <row r="661" spans="1:4" x14ac:dyDescent="0.25">
      <c r="A661" t="s">
        <v>2411</v>
      </c>
      <c r="B661" t="s">
        <v>2861</v>
      </c>
      <c r="C661" t="s">
        <v>2695</v>
      </c>
      <c r="D661">
        <v>9.4343105139195487</v>
      </c>
    </row>
    <row r="662" spans="1:4" x14ac:dyDescent="0.25">
      <c r="A662" t="s">
        <v>2411</v>
      </c>
      <c r="B662" t="s">
        <v>2861</v>
      </c>
      <c r="C662" t="s">
        <v>2696</v>
      </c>
      <c r="D662">
        <v>3.2946636868955137</v>
      </c>
    </row>
    <row r="663" spans="1:4" x14ac:dyDescent="0.25">
      <c r="A663" t="s">
        <v>2411</v>
      </c>
      <c r="B663" t="s">
        <v>2861</v>
      </c>
      <c r="C663" t="s">
        <v>2697</v>
      </c>
      <c r="D663">
        <v>3.0219527231771854</v>
      </c>
    </row>
    <row r="664" spans="1:4" x14ac:dyDescent="0.25">
      <c r="A664" t="s">
        <v>2411</v>
      </c>
      <c r="B664" t="s">
        <v>2861</v>
      </c>
      <c r="C664" t="s">
        <v>2698</v>
      </c>
      <c r="D664">
        <v>2.4666327748276138</v>
      </c>
    </row>
    <row r="665" spans="1:4" x14ac:dyDescent="0.25">
      <c r="A665" t="s">
        <v>2411</v>
      </c>
      <c r="B665" t="s">
        <v>2861</v>
      </c>
      <c r="C665" t="s">
        <v>2945</v>
      </c>
      <c r="D665">
        <v>4.9766689335306262</v>
      </c>
    </row>
    <row r="666" spans="1:4" x14ac:dyDescent="0.25">
      <c r="A666" t="s">
        <v>2411</v>
      </c>
      <c r="B666" t="s">
        <v>2862</v>
      </c>
      <c r="C666" t="s">
        <v>2690</v>
      </c>
      <c r="D666">
        <v>9986.0025353163292</v>
      </c>
    </row>
    <row r="667" spans="1:4" x14ac:dyDescent="0.25">
      <c r="A667" t="s">
        <v>2411</v>
      </c>
      <c r="B667" t="s">
        <v>2862</v>
      </c>
      <c r="C667" t="s">
        <v>2691</v>
      </c>
      <c r="D667">
        <v>7838.3522675057902</v>
      </c>
    </row>
    <row r="668" spans="1:4" x14ac:dyDescent="0.25">
      <c r="A668" t="s">
        <v>2411</v>
      </c>
      <c r="B668" t="s">
        <v>2862</v>
      </c>
      <c r="C668" t="s">
        <v>2692</v>
      </c>
      <c r="D668">
        <v>3674.4440826975351</v>
      </c>
    </row>
    <row r="669" spans="1:4" x14ac:dyDescent="0.25">
      <c r="A669" t="s">
        <v>2411</v>
      </c>
      <c r="B669" t="s">
        <v>2862</v>
      </c>
      <c r="C669" t="s">
        <v>2693</v>
      </c>
      <c r="D669">
        <v>710.19415000217248</v>
      </c>
    </row>
    <row r="670" spans="1:4" x14ac:dyDescent="0.25">
      <c r="A670" t="s">
        <v>2411</v>
      </c>
      <c r="B670" t="s">
        <v>2862</v>
      </c>
      <c r="C670" t="s">
        <v>2694</v>
      </c>
      <c r="D670">
        <v>132.12458502556075</v>
      </c>
    </row>
    <row r="671" spans="1:4" x14ac:dyDescent="0.25">
      <c r="A671" t="s">
        <v>2411</v>
      </c>
      <c r="B671" t="s">
        <v>2862</v>
      </c>
      <c r="C671" t="s">
        <v>2695</v>
      </c>
      <c r="D671">
        <v>1.9996446023454513</v>
      </c>
    </row>
    <row r="672" spans="1:4" x14ac:dyDescent="0.25">
      <c r="A672" t="s">
        <v>2411</v>
      </c>
      <c r="B672" t="s">
        <v>2862</v>
      </c>
      <c r="C672" t="s">
        <v>2696</v>
      </c>
      <c r="D672">
        <v>0.73738783454911661</v>
      </c>
    </row>
    <row r="673" spans="1:4" x14ac:dyDescent="0.25">
      <c r="A673" t="s">
        <v>2411</v>
      </c>
      <c r="B673" t="s">
        <v>2862</v>
      </c>
      <c r="C673" t="s">
        <v>2697</v>
      </c>
      <c r="D673">
        <v>0.34492235020838025</v>
      </c>
    </row>
    <row r="674" spans="1:4" x14ac:dyDescent="0.25">
      <c r="A674" t="s">
        <v>2411</v>
      </c>
      <c r="B674" t="s">
        <v>2862</v>
      </c>
      <c r="C674" t="s">
        <v>2698</v>
      </c>
      <c r="D674">
        <v>0.21178078891245425</v>
      </c>
    </row>
    <row r="675" spans="1:4" x14ac:dyDescent="0.25">
      <c r="A675" t="s">
        <v>2411</v>
      </c>
      <c r="B675" t="s">
        <v>2862</v>
      </c>
      <c r="C675" t="s">
        <v>2945</v>
      </c>
      <c r="D675">
        <v>1.1058789765874104</v>
      </c>
    </row>
    <row r="676" spans="1:4" x14ac:dyDescent="0.25">
      <c r="A676" t="s">
        <v>2411</v>
      </c>
      <c r="B676" t="s">
        <v>2866</v>
      </c>
      <c r="C676" t="s">
        <v>2690</v>
      </c>
      <c r="D676">
        <v>1296.1003831440651</v>
      </c>
    </row>
    <row r="677" spans="1:4" x14ac:dyDescent="0.25">
      <c r="A677" t="s">
        <v>2411</v>
      </c>
      <c r="B677" t="s">
        <v>2866</v>
      </c>
      <c r="C677" t="s">
        <v>2691</v>
      </c>
      <c r="D677">
        <v>1002.2484887253559</v>
      </c>
    </row>
    <row r="678" spans="1:4" x14ac:dyDescent="0.25">
      <c r="A678" t="s">
        <v>2411</v>
      </c>
      <c r="B678" t="s">
        <v>2866</v>
      </c>
      <c r="C678" t="s">
        <v>2692</v>
      </c>
      <c r="D678">
        <v>316.5729916245001</v>
      </c>
    </row>
    <row r="679" spans="1:4" x14ac:dyDescent="0.25">
      <c r="A679" t="s">
        <v>2411</v>
      </c>
      <c r="B679" t="s">
        <v>2866</v>
      </c>
      <c r="C679" t="s">
        <v>2693</v>
      </c>
      <c r="D679">
        <v>6.9053515489912547</v>
      </c>
    </row>
    <row r="680" spans="1:4" x14ac:dyDescent="0.25">
      <c r="A680" t="s">
        <v>2411</v>
      </c>
      <c r="B680" t="s">
        <v>2866</v>
      </c>
      <c r="C680" t="s">
        <v>2694</v>
      </c>
      <c r="D680">
        <v>1.833114003148743</v>
      </c>
    </row>
    <row r="681" spans="1:4" x14ac:dyDescent="0.25">
      <c r="A681" t="s">
        <v>2411</v>
      </c>
      <c r="B681" t="s">
        <v>2866</v>
      </c>
      <c r="C681" t="s">
        <v>2695</v>
      </c>
      <c r="D681">
        <v>0.64729523287884472</v>
      </c>
    </row>
    <row r="682" spans="1:4" x14ac:dyDescent="0.25">
      <c r="A682" t="s">
        <v>2411</v>
      </c>
      <c r="B682" t="s">
        <v>2866</v>
      </c>
      <c r="C682" t="s">
        <v>2696</v>
      </c>
      <c r="D682">
        <v>0.64729523287884472</v>
      </c>
    </row>
    <row r="683" spans="1:4" x14ac:dyDescent="0.25">
      <c r="A683" t="s">
        <v>2411</v>
      </c>
      <c r="B683" t="s">
        <v>2866</v>
      </c>
      <c r="C683" t="s">
        <v>2697</v>
      </c>
      <c r="D683">
        <v>0.64729523287884472</v>
      </c>
    </row>
    <row r="684" spans="1:4" x14ac:dyDescent="0.25">
      <c r="A684" t="s">
        <v>2411</v>
      </c>
      <c r="B684" t="s">
        <v>2866</v>
      </c>
      <c r="C684" t="s">
        <v>2698</v>
      </c>
      <c r="D684">
        <v>0.64729523287884472</v>
      </c>
    </row>
    <row r="685" spans="1:4" x14ac:dyDescent="0.25">
      <c r="A685" t="s">
        <v>2411</v>
      </c>
      <c r="B685" t="s">
        <v>2866</v>
      </c>
      <c r="C685" t="s">
        <v>2945</v>
      </c>
      <c r="D685">
        <v>5.863247092423105</v>
      </c>
    </row>
    <row r="686" spans="1:4" x14ac:dyDescent="0.25">
      <c r="A686" t="s">
        <v>2411</v>
      </c>
      <c r="B686" t="s">
        <v>2863</v>
      </c>
      <c r="C686" t="s">
        <v>2690</v>
      </c>
      <c r="D686">
        <v>10526.038020889882</v>
      </c>
    </row>
    <row r="687" spans="1:4" x14ac:dyDescent="0.25">
      <c r="A687" t="s">
        <v>2411</v>
      </c>
      <c r="B687" t="s">
        <v>2863</v>
      </c>
      <c r="C687" t="s">
        <v>2691</v>
      </c>
      <c r="D687">
        <v>6778.1291745440039</v>
      </c>
    </row>
    <row r="688" spans="1:4" x14ac:dyDescent="0.25">
      <c r="A688" t="s">
        <v>2411</v>
      </c>
      <c r="B688" t="s">
        <v>2863</v>
      </c>
      <c r="C688" t="s">
        <v>2692</v>
      </c>
      <c r="D688">
        <v>1897.2272832944664</v>
      </c>
    </row>
    <row r="689" spans="1:4" x14ac:dyDescent="0.25">
      <c r="A689" t="s">
        <v>2411</v>
      </c>
      <c r="B689" t="s">
        <v>2863</v>
      </c>
      <c r="C689" t="s">
        <v>2693</v>
      </c>
      <c r="D689">
        <v>40.434182638600198</v>
      </c>
    </row>
    <row r="690" spans="1:4" x14ac:dyDescent="0.25">
      <c r="A690" t="s">
        <v>2411</v>
      </c>
      <c r="B690" t="s">
        <v>2863</v>
      </c>
      <c r="C690" t="s">
        <v>2694</v>
      </c>
      <c r="D690">
        <v>7.7715731611942678</v>
      </c>
    </row>
    <row r="691" spans="1:4" x14ac:dyDescent="0.25">
      <c r="A691" t="s">
        <v>2411</v>
      </c>
      <c r="B691" t="s">
        <v>2863</v>
      </c>
      <c r="C691" t="s">
        <v>2695</v>
      </c>
      <c r="D691">
        <v>1.4965903228827171</v>
      </c>
    </row>
    <row r="692" spans="1:4" x14ac:dyDescent="0.25">
      <c r="A692" t="s">
        <v>2411</v>
      </c>
      <c r="B692" t="s">
        <v>2863</v>
      </c>
      <c r="C692" t="s">
        <v>2696</v>
      </c>
      <c r="D692">
        <v>1.0805552621948604</v>
      </c>
    </row>
    <row r="693" spans="1:4" x14ac:dyDescent="0.25">
      <c r="A693" t="s">
        <v>2411</v>
      </c>
      <c r="B693" t="s">
        <v>2863</v>
      </c>
      <c r="C693" t="s">
        <v>2697</v>
      </c>
      <c r="D693">
        <v>0.88756861405159204</v>
      </c>
    </row>
    <row r="694" spans="1:4" x14ac:dyDescent="0.25">
      <c r="A694" t="s">
        <v>2411</v>
      </c>
      <c r="B694" t="s">
        <v>2863</v>
      </c>
      <c r="C694" t="s">
        <v>2698</v>
      </c>
      <c r="D694">
        <v>0.87196473994026946</v>
      </c>
    </row>
    <row r="695" spans="1:4" x14ac:dyDescent="0.25">
      <c r="A695" t="s">
        <v>2411</v>
      </c>
      <c r="B695" t="s">
        <v>2863</v>
      </c>
      <c r="C695" t="s">
        <v>2945</v>
      </c>
      <c r="D695">
        <v>5.0147334427838048</v>
      </c>
    </row>
    <row r="696" spans="1:4" x14ac:dyDescent="0.25">
      <c r="A696" t="s">
        <v>2411</v>
      </c>
      <c r="B696" t="s">
        <v>2869</v>
      </c>
      <c r="C696" t="s">
        <v>2690</v>
      </c>
      <c r="D696">
        <v>2819.5065606012381</v>
      </c>
    </row>
    <row r="697" spans="1:4" x14ac:dyDescent="0.25">
      <c r="A697" t="s">
        <v>2411</v>
      </c>
      <c r="B697" t="s">
        <v>2869</v>
      </c>
      <c r="C697" t="s">
        <v>2691</v>
      </c>
      <c r="D697">
        <v>1850.8408333155462</v>
      </c>
    </row>
    <row r="698" spans="1:4" x14ac:dyDescent="0.25">
      <c r="A698" t="s">
        <v>2411</v>
      </c>
      <c r="B698" t="s">
        <v>2869</v>
      </c>
      <c r="C698" t="s">
        <v>2692</v>
      </c>
      <c r="D698">
        <v>807.36281528535881</v>
      </c>
    </row>
    <row r="699" spans="1:4" x14ac:dyDescent="0.25">
      <c r="A699" t="s">
        <v>2411</v>
      </c>
      <c r="B699" t="s">
        <v>2869</v>
      </c>
      <c r="C699" t="s">
        <v>2693</v>
      </c>
      <c r="D699">
        <v>17.299483248122709</v>
      </c>
    </row>
    <row r="700" spans="1:4" x14ac:dyDescent="0.25">
      <c r="A700" t="s">
        <v>2411</v>
      </c>
      <c r="B700" t="s">
        <v>2869</v>
      </c>
      <c r="C700" t="s">
        <v>2694</v>
      </c>
      <c r="D700">
        <v>0.58769237393377416</v>
      </c>
    </row>
    <row r="701" spans="1:4" x14ac:dyDescent="0.25">
      <c r="A701" t="s">
        <v>2411</v>
      </c>
      <c r="B701" t="s">
        <v>2869</v>
      </c>
      <c r="C701" t="s">
        <v>2695</v>
      </c>
      <c r="D701">
        <v>0.17827193901259675</v>
      </c>
    </row>
    <row r="702" spans="1:4" x14ac:dyDescent="0.25">
      <c r="A702" t="s">
        <v>2411</v>
      </c>
      <c r="B702" t="s">
        <v>2869</v>
      </c>
      <c r="C702" t="s">
        <v>2696</v>
      </c>
      <c r="D702">
        <v>1.0015276785855455E-2</v>
      </c>
    </row>
    <row r="703" spans="1:4" x14ac:dyDescent="0.25">
      <c r="A703" t="s">
        <v>2411</v>
      </c>
      <c r="B703" t="s">
        <v>2869</v>
      </c>
      <c r="C703" t="s">
        <v>2697</v>
      </c>
      <c r="D703">
        <v>0</v>
      </c>
    </row>
    <row r="704" spans="1:4" x14ac:dyDescent="0.25">
      <c r="A704" t="s">
        <v>2411</v>
      </c>
      <c r="B704" t="s">
        <v>2869</v>
      </c>
      <c r="C704" t="s">
        <v>2698</v>
      </c>
      <c r="D704">
        <v>0</v>
      </c>
    </row>
    <row r="705" spans="1:4" x14ac:dyDescent="0.25">
      <c r="A705" t="s">
        <v>2411</v>
      </c>
      <c r="B705" t="s">
        <v>2869</v>
      </c>
      <c r="C705" t="s">
        <v>2945</v>
      </c>
      <c r="D705">
        <v>0</v>
      </c>
    </row>
    <row r="706" spans="1:4" x14ac:dyDescent="0.25">
      <c r="A706" t="s">
        <v>2411</v>
      </c>
      <c r="B706" t="s">
        <v>2860</v>
      </c>
      <c r="C706" t="s">
        <v>2690</v>
      </c>
      <c r="D706">
        <v>155887.26796681009</v>
      </c>
    </row>
    <row r="707" spans="1:4" x14ac:dyDescent="0.25">
      <c r="A707" t="s">
        <v>2411</v>
      </c>
      <c r="B707" t="s">
        <v>2860</v>
      </c>
      <c r="C707" t="s">
        <v>2691</v>
      </c>
      <c r="D707">
        <v>140628.66616900469</v>
      </c>
    </row>
    <row r="708" spans="1:4" x14ac:dyDescent="0.25">
      <c r="A708" t="s">
        <v>2411</v>
      </c>
      <c r="B708" t="s">
        <v>2860</v>
      </c>
      <c r="C708" t="s">
        <v>2692</v>
      </c>
      <c r="D708">
        <v>97985.610540183363</v>
      </c>
    </row>
    <row r="709" spans="1:4" x14ac:dyDescent="0.25">
      <c r="A709" t="s">
        <v>2411</v>
      </c>
      <c r="B709" t="s">
        <v>2860</v>
      </c>
      <c r="C709" t="s">
        <v>2693</v>
      </c>
      <c r="D709">
        <v>26037.152315802097</v>
      </c>
    </row>
    <row r="710" spans="1:4" x14ac:dyDescent="0.25">
      <c r="A710" t="s">
        <v>2411</v>
      </c>
      <c r="B710" t="s">
        <v>2860</v>
      </c>
      <c r="C710" t="s">
        <v>2694</v>
      </c>
      <c r="D710">
        <v>12950.281571324736</v>
      </c>
    </row>
    <row r="711" spans="1:4" x14ac:dyDescent="0.25">
      <c r="A711" t="s">
        <v>2411</v>
      </c>
      <c r="B711" t="s">
        <v>2860</v>
      </c>
      <c r="C711" t="s">
        <v>2695</v>
      </c>
      <c r="D711">
        <v>752.67357397223498</v>
      </c>
    </row>
    <row r="712" spans="1:4" x14ac:dyDescent="0.25">
      <c r="A712" t="s">
        <v>2411</v>
      </c>
      <c r="B712" t="s">
        <v>2860</v>
      </c>
      <c r="C712" t="s">
        <v>2696</v>
      </c>
      <c r="D712">
        <v>178.93362319816674</v>
      </c>
    </row>
    <row r="713" spans="1:4" x14ac:dyDescent="0.25">
      <c r="A713" t="s">
        <v>2411</v>
      </c>
      <c r="B713" t="s">
        <v>2860</v>
      </c>
      <c r="C713" t="s">
        <v>2697</v>
      </c>
      <c r="D713">
        <v>67.087189686751273</v>
      </c>
    </row>
    <row r="714" spans="1:4" x14ac:dyDescent="0.25">
      <c r="A714" t="s">
        <v>2411</v>
      </c>
      <c r="B714" t="s">
        <v>2860</v>
      </c>
      <c r="C714" t="s">
        <v>2698</v>
      </c>
      <c r="D714">
        <v>31.834718449908241</v>
      </c>
    </row>
    <row r="715" spans="1:4" x14ac:dyDescent="0.25">
      <c r="A715" t="s">
        <v>2411</v>
      </c>
      <c r="B715" t="s">
        <v>2860</v>
      </c>
      <c r="C715" t="s">
        <v>2945</v>
      </c>
      <c r="D715">
        <v>80.763356910883019</v>
      </c>
    </row>
    <row r="716" spans="1:4" x14ac:dyDescent="0.25">
      <c r="A716" t="s">
        <v>2411</v>
      </c>
      <c r="B716" t="s">
        <v>2865</v>
      </c>
      <c r="C716" t="s">
        <v>2690</v>
      </c>
      <c r="D716">
        <v>12183.82197161399</v>
      </c>
    </row>
    <row r="717" spans="1:4" x14ac:dyDescent="0.25">
      <c r="A717" t="s">
        <v>2411</v>
      </c>
      <c r="B717" t="s">
        <v>2865</v>
      </c>
      <c r="C717" t="s">
        <v>2691</v>
      </c>
      <c r="D717">
        <v>9246.3786199288297</v>
      </c>
    </row>
    <row r="718" spans="1:4" x14ac:dyDescent="0.25">
      <c r="A718" t="s">
        <v>2411</v>
      </c>
      <c r="B718" t="s">
        <v>2865</v>
      </c>
      <c r="C718" t="s">
        <v>2692</v>
      </c>
      <c r="D718">
        <v>4881.8271667837453</v>
      </c>
    </row>
    <row r="719" spans="1:4" x14ac:dyDescent="0.25">
      <c r="A719" t="s">
        <v>2411</v>
      </c>
      <c r="B719" t="s">
        <v>2865</v>
      </c>
      <c r="C719" t="s">
        <v>2693</v>
      </c>
      <c r="D719">
        <v>487.89385784199374</v>
      </c>
    </row>
    <row r="720" spans="1:4" x14ac:dyDescent="0.25">
      <c r="A720" t="s">
        <v>2411</v>
      </c>
      <c r="B720" t="s">
        <v>2865</v>
      </c>
      <c r="C720" t="s">
        <v>2694</v>
      </c>
      <c r="D720">
        <v>109.55691821396776</v>
      </c>
    </row>
    <row r="721" spans="1:4" x14ac:dyDescent="0.25">
      <c r="A721" t="s">
        <v>2411</v>
      </c>
      <c r="B721" t="s">
        <v>2865</v>
      </c>
      <c r="C721" t="s">
        <v>2695</v>
      </c>
      <c r="D721">
        <v>12.076977118527006</v>
      </c>
    </row>
    <row r="722" spans="1:4" x14ac:dyDescent="0.25">
      <c r="A722" t="s">
        <v>2411</v>
      </c>
      <c r="B722" t="s">
        <v>2865</v>
      </c>
      <c r="C722" t="s">
        <v>2696</v>
      </c>
      <c r="D722">
        <v>7.7292604479052613</v>
      </c>
    </row>
    <row r="723" spans="1:4" x14ac:dyDescent="0.25">
      <c r="A723" t="s">
        <v>2411</v>
      </c>
      <c r="B723" t="s">
        <v>2865</v>
      </c>
      <c r="C723" t="s">
        <v>2697</v>
      </c>
      <c r="D723">
        <v>5.4160233027924845</v>
      </c>
    </row>
    <row r="724" spans="1:4" x14ac:dyDescent="0.25">
      <c r="A724" t="s">
        <v>2411</v>
      </c>
      <c r="B724" t="s">
        <v>2865</v>
      </c>
      <c r="C724" t="s">
        <v>2698</v>
      </c>
      <c r="D724">
        <v>4.203548153041055</v>
      </c>
    </row>
    <row r="725" spans="1:4" x14ac:dyDescent="0.25">
      <c r="A725" t="s">
        <v>2411</v>
      </c>
      <c r="B725" t="s">
        <v>2865</v>
      </c>
      <c r="C725" t="s">
        <v>2945</v>
      </c>
      <c r="D725">
        <v>20.814615575180504</v>
      </c>
    </row>
    <row r="726" spans="1:4" x14ac:dyDescent="0.25">
      <c r="A726" t="s">
        <v>2411</v>
      </c>
      <c r="B726" t="s">
        <v>2868</v>
      </c>
      <c r="C726" t="s">
        <v>2690</v>
      </c>
      <c r="D726">
        <v>2757.3578281126788</v>
      </c>
    </row>
    <row r="727" spans="1:4" x14ac:dyDescent="0.25">
      <c r="A727" t="s">
        <v>2411</v>
      </c>
      <c r="B727" t="s">
        <v>2868</v>
      </c>
      <c r="C727" t="s">
        <v>2691</v>
      </c>
      <c r="D727">
        <v>1724.9834263796051</v>
      </c>
    </row>
    <row r="728" spans="1:4" x14ac:dyDescent="0.25">
      <c r="A728" t="s">
        <v>2411</v>
      </c>
      <c r="B728" t="s">
        <v>2868</v>
      </c>
      <c r="C728" t="s">
        <v>2692</v>
      </c>
      <c r="D728">
        <v>369.15357680047867</v>
      </c>
    </row>
    <row r="729" spans="1:4" x14ac:dyDescent="0.25">
      <c r="A729" t="s">
        <v>2411</v>
      </c>
      <c r="B729" t="s">
        <v>2868</v>
      </c>
      <c r="C729" t="s">
        <v>2693</v>
      </c>
      <c r="D729">
        <v>16.842421426335701</v>
      </c>
    </row>
    <row r="730" spans="1:4" x14ac:dyDescent="0.25">
      <c r="A730" t="s">
        <v>2411</v>
      </c>
      <c r="B730" t="s">
        <v>2868</v>
      </c>
      <c r="C730" t="s">
        <v>2694</v>
      </c>
      <c r="D730">
        <v>11.154946858292281</v>
      </c>
    </row>
    <row r="731" spans="1:4" x14ac:dyDescent="0.25">
      <c r="A731" t="s">
        <v>2411</v>
      </c>
      <c r="B731" t="s">
        <v>2868</v>
      </c>
      <c r="C731" t="s">
        <v>2695</v>
      </c>
      <c r="D731">
        <v>3.1793247680535064</v>
      </c>
    </row>
    <row r="732" spans="1:4" x14ac:dyDescent="0.25">
      <c r="A732" t="s">
        <v>2411</v>
      </c>
      <c r="B732" t="s">
        <v>2868</v>
      </c>
      <c r="C732" t="s">
        <v>2696</v>
      </c>
      <c r="D732">
        <v>2.7837676360324934</v>
      </c>
    </row>
    <row r="733" spans="1:4" x14ac:dyDescent="0.25">
      <c r="A733" t="s">
        <v>2411</v>
      </c>
      <c r="B733" t="s">
        <v>2868</v>
      </c>
      <c r="C733" t="s">
        <v>2697</v>
      </c>
      <c r="D733">
        <v>2.7476017223042994</v>
      </c>
    </row>
    <row r="734" spans="1:4" x14ac:dyDescent="0.25">
      <c r="A734" t="s">
        <v>2411</v>
      </c>
      <c r="B734" t="s">
        <v>2868</v>
      </c>
      <c r="C734" t="s">
        <v>2698</v>
      </c>
      <c r="D734">
        <v>2.7476017223042994</v>
      </c>
    </row>
    <row r="735" spans="1:4" x14ac:dyDescent="0.25">
      <c r="A735" t="s">
        <v>2411</v>
      </c>
      <c r="B735" t="s">
        <v>2868</v>
      </c>
      <c r="C735" t="s">
        <v>2945</v>
      </c>
      <c r="D735">
        <v>6.4947239439140105</v>
      </c>
    </row>
    <row r="736" spans="1:4" x14ac:dyDescent="0.25">
      <c r="A736" t="s">
        <v>2411</v>
      </c>
      <c r="B736" t="s">
        <v>2864</v>
      </c>
      <c r="C736" t="s">
        <v>2690</v>
      </c>
      <c r="D736">
        <v>12586.322238507744</v>
      </c>
    </row>
    <row r="737" spans="1:4" x14ac:dyDescent="0.25">
      <c r="A737" t="s">
        <v>2411</v>
      </c>
      <c r="B737" t="s">
        <v>2864</v>
      </c>
      <c r="C737" t="s">
        <v>2691</v>
      </c>
      <c r="D737">
        <v>3844.1789173285242</v>
      </c>
    </row>
    <row r="738" spans="1:4" x14ac:dyDescent="0.25">
      <c r="A738" t="s">
        <v>2411</v>
      </c>
      <c r="B738" t="s">
        <v>2864</v>
      </c>
      <c r="C738" t="s">
        <v>2692</v>
      </c>
      <c r="D738">
        <v>1649.2635779375976</v>
      </c>
    </row>
    <row r="739" spans="1:4" x14ac:dyDescent="0.25">
      <c r="A739" t="s">
        <v>2411</v>
      </c>
      <c r="B739" t="s">
        <v>2864</v>
      </c>
      <c r="C739" t="s">
        <v>2693</v>
      </c>
      <c r="D739">
        <v>422.06000282842274</v>
      </c>
    </row>
    <row r="740" spans="1:4" x14ac:dyDescent="0.25">
      <c r="A740" t="s">
        <v>2411</v>
      </c>
      <c r="B740" t="s">
        <v>2864</v>
      </c>
      <c r="C740" t="s">
        <v>2694</v>
      </c>
      <c r="D740">
        <v>286.77336355689079</v>
      </c>
    </row>
    <row r="741" spans="1:4" x14ac:dyDescent="0.25">
      <c r="A741" t="s">
        <v>2411</v>
      </c>
      <c r="B741" t="s">
        <v>2864</v>
      </c>
      <c r="C741" t="s">
        <v>2695</v>
      </c>
      <c r="D741">
        <v>114.48149950702575</v>
      </c>
    </row>
    <row r="742" spans="1:4" x14ac:dyDescent="0.25">
      <c r="A742" t="s">
        <v>2411</v>
      </c>
      <c r="B742" t="s">
        <v>2864</v>
      </c>
      <c r="C742" t="s">
        <v>2696</v>
      </c>
      <c r="D742">
        <v>95.909137867732511</v>
      </c>
    </row>
    <row r="743" spans="1:4" x14ac:dyDescent="0.25">
      <c r="A743" t="s">
        <v>2411</v>
      </c>
      <c r="B743" t="s">
        <v>2864</v>
      </c>
      <c r="C743" t="s">
        <v>2697</v>
      </c>
      <c r="D743">
        <v>88.665462511351279</v>
      </c>
    </row>
    <row r="744" spans="1:4" x14ac:dyDescent="0.25">
      <c r="A744" t="s">
        <v>2411</v>
      </c>
      <c r="B744" t="s">
        <v>2864</v>
      </c>
      <c r="C744" t="s">
        <v>2698</v>
      </c>
      <c r="D744">
        <v>83.584699617311955</v>
      </c>
    </row>
    <row r="745" spans="1:4" x14ac:dyDescent="0.25">
      <c r="A745" t="s">
        <v>2411</v>
      </c>
      <c r="B745" t="s">
        <v>2864</v>
      </c>
      <c r="C745" t="s">
        <v>2945</v>
      </c>
      <c r="D745">
        <v>486.47569459739333</v>
      </c>
    </row>
    <row r="746" spans="1:4" x14ac:dyDescent="0.25">
      <c r="A746" t="s">
        <v>2412</v>
      </c>
      <c r="B746" t="s">
        <v>2867</v>
      </c>
      <c r="C746" t="s">
        <v>2690</v>
      </c>
      <c r="D746">
        <v>1588.6023011393422</v>
      </c>
    </row>
    <row r="747" spans="1:4" x14ac:dyDescent="0.25">
      <c r="A747" t="s">
        <v>2412</v>
      </c>
      <c r="B747" t="s">
        <v>2867</v>
      </c>
      <c r="C747" t="s">
        <v>2691</v>
      </c>
      <c r="D747">
        <v>4398.66490259292</v>
      </c>
    </row>
    <row r="748" spans="1:4" x14ac:dyDescent="0.25">
      <c r="A748" t="s">
        <v>2412</v>
      </c>
      <c r="B748" t="s">
        <v>2867</v>
      </c>
      <c r="C748" t="s">
        <v>2692</v>
      </c>
      <c r="D748">
        <v>9051.8678342598723</v>
      </c>
    </row>
    <row r="749" spans="1:4" x14ac:dyDescent="0.25">
      <c r="A749" t="s">
        <v>2412</v>
      </c>
      <c r="B749" t="s">
        <v>2867</v>
      </c>
      <c r="C749" t="s">
        <v>2693</v>
      </c>
      <c r="D749">
        <v>2047.0978701590116</v>
      </c>
    </row>
    <row r="750" spans="1:4" x14ac:dyDescent="0.25">
      <c r="A750" t="s">
        <v>2412</v>
      </c>
      <c r="B750" t="s">
        <v>2867</v>
      </c>
      <c r="C750" t="s">
        <v>2694</v>
      </c>
      <c r="D750">
        <v>198.13110809034325</v>
      </c>
    </row>
    <row r="751" spans="1:4" x14ac:dyDescent="0.25">
      <c r="A751" t="s">
        <v>2412</v>
      </c>
      <c r="B751" t="s">
        <v>2867</v>
      </c>
      <c r="C751" t="s">
        <v>2695</v>
      </c>
      <c r="D751">
        <v>37.74155955241001</v>
      </c>
    </row>
    <row r="752" spans="1:4" x14ac:dyDescent="0.25">
      <c r="A752" t="s">
        <v>2412</v>
      </c>
      <c r="B752" t="s">
        <v>2867</v>
      </c>
      <c r="C752" t="s">
        <v>2696</v>
      </c>
      <c r="D752">
        <v>22.345307073099363</v>
      </c>
    </row>
    <row r="753" spans="1:4" x14ac:dyDescent="0.25">
      <c r="A753" t="s">
        <v>2412</v>
      </c>
      <c r="B753" t="s">
        <v>2867</v>
      </c>
      <c r="C753" t="s">
        <v>2697</v>
      </c>
      <c r="D753">
        <v>13.28455819706395</v>
      </c>
    </row>
    <row r="754" spans="1:4" x14ac:dyDescent="0.25">
      <c r="A754" t="s">
        <v>2412</v>
      </c>
      <c r="B754" t="s">
        <v>2867</v>
      </c>
      <c r="C754" t="s">
        <v>2698</v>
      </c>
      <c r="D754">
        <v>9.6861637471250077</v>
      </c>
    </row>
    <row r="755" spans="1:4" x14ac:dyDescent="0.25">
      <c r="A755" t="s">
        <v>2412</v>
      </c>
      <c r="B755" t="s">
        <v>2867</v>
      </c>
      <c r="C755" t="s">
        <v>2945</v>
      </c>
      <c r="D755">
        <v>20.169579948823106</v>
      </c>
    </row>
    <row r="756" spans="1:4" x14ac:dyDescent="0.25">
      <c r="A756" t="s">
        <v>2412</v>
      </c>
      <c r="B756" t="s">
        <v>2861</v>
      </c>
      <c r="C756" t="s">
        <v>2690</v>
      </c>
      <c r="D756">
        <v>1060.8461542919292</v>
      </c>
    </row>
    <row r="757" spans="1:4" x14ac:dyDescent="0.25">
      <c r="A757" t="s">
        <v>2412</v>
      </c>
      <c r="B757" t="s">
        <v>2861</v>
      </c>
      <c r="C757" t="s">
        <v>2691</v>
      </c>
      <c r="D757">
        <v>1108.0710370290665</v>
      </c>
    </row>
    <row r="758" spans="1:4" x14ac:dyDescent="0.25">
      <c r="A758" t="s">
        <v>2412</v>
      </c>
      <c r="B758" t="s">
        <v>2861</v>
      </c>
      <c r="C758" t="s">
        <v>2692</v>
      </c>
      <c r="D758">
        <v>985.84260162105682</v>
      </c>
    </row>
    <row r="759" spans="1:4" x14ac:dyDescent="0.25">
      <c r="A759" t="s">
        <v>2412</v>
      </c>
      <c r="B759" t="s">
        <v>2861</v>
      </c>
      <c r="C759" t="s">
        <v>2693</v>
      </c>
      <c r="D759">
        <v>314.63198982706655</v>
      </c>
    </row>
    <row r="760" spans="1:4" x14ac:dyDescent="0.25">
      <c r="A760" t="s">
        <v>2412</v>
      </c>
      <c r="B760" t="s">
        <v>2861</v>
      </c>
      <c r="C760" t="s">
        <v>2694</v>
      </c>
      <c r="D760">
        <v>160.30617907303071</v>
      </c>
    </row>
    <row r="761" spans="1:4" x14ac:dyDescent="0.25">
      <c r="A761" t="s">
        <v>2412</v>
      </c>
      <c r="B761" t="s">
        <v>2861</v>
      </c>
      <c r="C761" t="s">
        <v>2695</v>
      </c>
      <c r="D761">
        <v>43.942526430994022</v>
      </c>
    </row>
    <row r="762" spans="1:4" x14ac:dyDescent="0.25">
      <c r="A762" t="s">
        <v>2412</v>
      </c>
      <c r="B762" t="s">
        <v>2861</v>
      </c>
      <c r="C762" t="s">
        <v>2696</v>
      </c>
      <c r="D762">
        <v>27.469260122216991</v>
      </c>
    </row>
    <row r="763" spans="1:4" x14ac:dyDescent="0.25">
      <c r="A763" t="s">
        <v>2412</v>
      </c>
      <c r="B763" t="s">
        <v>2861</v>
      </c>
      <c r="C763" t="s">
        <v>2697</v>
      </c>
      <c r="D763">
        <v>18.9532547409963</v>
      </c>
    </row>
    <row r="764" spans="1:4" x14ac:dyDescent="0.25">
      <c r="A764" t="s">
        <v>2412</v>
      </c>
      <c r="B764" t="s">
        <v>2861</v>
      </c>
      <c r="C764" t="s">
        <v>2698</v>
      </c>
      <c r="D764">
        <v>13.892879037109454</v>
      </c>
    </row>
    <row r="765" spans="1:4" x14ac:dyDescent="0.25">
      <c r="A765" t="s">
        <v>2412</v>
      </c>
      <c r="B765" t="s">
        <v>2861</v>
      </c>
      <c r="C765" t="s">
        <v>2945</v>
      </c>
      <c r="D765">
        <v>24.559574066533916</v>
      </c>
    </row>
    <row r="766" spans="1:4" x14ac:dyDescent="0.25">
      <c r="A766" t="s">
        <v>2412</v>
      </c>
      <c r="B766" t="s">
        <v>2862</v>
      </c>
      <c r="C766" t="s">
        <v>2690</v>
      </c>
      <c r="D766">
        <v>3.6546666158302026</v>
      </c>
    </row>
    <row r="767" spans="1:4" x14ac:dyDescent="0.25">
      <c r="A767" t="s">
        <v>2412</v>
      </c>
      <c r="B767" t="s">
        <v>2862</v>
      </c>
      <c r="C767" t="s">
        <v>2691</v>
      </c>
      <c r="D767">
        <v>1.2057525814373342</v>
      </c>
    </row>
    <row r="768" spans="1:4" x14ac:dyDescent="0.25">
      <c r="A768" t="s">
        <v>2412</v>
      </c>
      <c r="B768" t="s">
        <v>2862</v>
      </c>
      <c r="C768" t="s">
        <v>2692</v>
      </c>
      <c r="D768">
        <v>0.23689602273246274</v>
      </c>
    </row>
    <row r="769" spans="1:4" x14ac:dyDescent="0.25">
      <c r="A769" t="s">
        <v>2412</v>
      </c>
      <c r="B769" t="s">
        <v>2862</v>
      </c>
      <c r="C769" t="s">
        <v>2693</v>
      </c>
      <c r="D769">
        <v>0</v>
      </c>
    </row>
    <row r="770" spans="1:4" x14ac:dyDescent="0.25">
      <c r="A770" t="s">
        <v>2412</v>
      </c>
      <c r="B770" t="s">
        <v>2862</v>
      </c>
      <c r="C770" t="s">
        <v>2694</v>
      </c>
      <c r="D770">
        <v>0</v>
      </c>
    </row>
    <row r="771" spans="1:4" x14ac:dyDescent="0.25">
      <c r="A771" t="s">
        <v>2412</v>
      </c>
      <c r="B771" t="s">
        <v>2862</v>
      </c>
      <c r="C771" t="s">
        <v>2695</v>
      </c>
      <c r="D771">
        <v>0</v>
      </c>
    </row>
    <row r="772" spans="1:4" x14ac:dyDescent="0.25">
      <c r="A772" t="s">
        <v>2412</v>
      </c>
      <c r="B772" t="s">
        <v>2862</v>
      </c>
      <c r="C772" t="s">
        <v>2696</v>
      </c>
      <c r="D772">
        <v>0</v>
      </c>
    </row>
    <row r="773" spans="1:4" x14ac:dyDescent="0.25">
      <c r="A773" t="s">
        <v>2412</v>
      </c>
      <c r="B773" t="s">
        <v>2862</v>
      </c>
      <c r="C773" t="s">
        <v>2697</v>
      </c>
      <c r="D773">
        <v>0</v>
      </c>
    </row>
    <row r="774" spans="1:4" x14ac:dyDescent="0.25">
      <c r="A774" t="s">
        <v>2412</v>
      </c>
      <c r="B774" t="s">
        <v>2862</v>
      </c>
      <c r="C774" t="s">
        <v>2698</v>
      </c>
      <c r="D774">
        <v>0</v>
      </c>
    </row>
    <row r="775" spans="1:4" x14ac:dyDescent="0.25">
      <c r="A775" t="s">
        <v>2412</v>
      </c>
      <c r="B775" t="s">
        <v>2862</v>
      </c>
      <c r="C775" t="s">
        <v>2945</v>
      </c>
      <c r="D775">
        <v>0</v>
      </c>
    </row>
    <row r="776" spans="1:4" x14ac:dyDescent="0.25">
      <c r="A776" t="s">
        <v>2412</v>
      </c>
      <c r="B776" t="s">
        <v>2866</v>
      </c>
      <c r="C776" t="s">
        <v>2690</v>
      </c>
      <c r="D776">
        <v>1660.2883986827148</v>
      </c>
    </row>
    <row r="777" spans="1:4" x14ac:dyDescent="0.25">
      <c r="A777" t="s">
        <v>2412</v>
      </c>
      <c r="B777" t="s">
        <v>2866</v>
      </c>
      <c r="C777" t="s">
        <v>2691</v>
      </c>
      <c r="D777">
        <v>2105.4131389567401</v>
      </c>
    </row>
    <row r="778" spans="1:4" x14ac:dyDescent="0.25">
      <c r="A778" t="s">
        <v>2412</v>
      </c>
      <c r="B778" t="s">
        <v>2866</v>
      </c>
      <c r="C778" t="s">
        <v>2692</v>
      </c>
      <c r="D778">
        <v>3725.6270281918305</v>
      </c>
    </row>
    <row r="779" spans="1:4" x14ac:dyDescent="0.25">
      <c r="A779" t="s">
        <v>2412</v>
      </c>
      <c r="B779" t="s">
        <v>2866</v>
      </c>
      <c r="C779" t="s">
        <v>2693</v>
      </c>
      <c r="D779">
        <v>65.961457955777604</v>
      </c>
    </row>
    <row r="780" spans="1:4" x14ac:dyDescent="0.25">
      <c r="A780" t="s">
        <v>2412</v>
      </c>
      <c r="B780" t="s">
        <v>2866</v>
      </c>
      <c r="C780" t="s">
        <v>2694</v>
      </c>
      <c r="D780">
        <v>38.089849701154925</v>
      </c>
    </row>
    <row r="781" spans="1:4" x14ac:dyDescent="0.25">
      <c r="A781" t="s">
        <v>2412</v>
      </c>
      <c r="B781" t="s">
        <v>2866</v>
      </c>
      <c r="C781" t="s">
        <v>2695</v>
      </c>
      <c r="D781">
        <v>13.243871551679673</v>
      </c>
    </row>
    <row r="782" spans="1:4" x14ac:dyDescent="0.25">
      <c r="A782" t="s">
        <v>2412</v>
      </c>
      <c r="B782" t="s">
        <v>2866</v>
      </c>
      <c r="C782" t="s">
        <v>2696</v>
      </c>
      <c r="D782">
        <v>1.7767162210617156</v>
      </c>
    </row>
    <row r="783" spans="1:4" x14ac:dyDescent="0.25">
      <c r="A783" t="s">
        <v>2412</v>
      </c>
      <c r="B783" t="s">
        <v>2866</v>
      </c>
      <c r="C783" t="s">
        <v>2697</v>
      </c>
      <c r="D783">
        <v>1.7583698537289743</v>
      </c>
    </row>
    <row r="784" spans="1:4" x14ac:dyDescent="0.25">
      <c r="A784" t="s">
        <v>2412</v>
      </c>
      <c r="B784" t="s">
        <v>2866</v>
      </c>
      <c r="C784" t="s">
        <v>2698</v>
      </c>
      <c r="D784">
        <v>1.6121763582746811</v>
      </c>
    </row>
    <row r="785" spans="1:4" x14ac:dyDescent="0.25">
      <c r="A785" t="s">
        <v>2412</v>
      </c>
      <c r="B785" t="s">
        <v>2866</v>
      </c>
      <c r="C785" t="s">
        <v>2945</v>
      </c>
      <c r="D785">
        <v>6.485273177033271</v>
      </c>
    </row>
    <row r="786" spans="1:4" x14ac:dyDescent="0.25">
      <c r="A786" t="s">
        <v>2412</v>
      </c>
      <c r="B786" t="s">
        <v>2863</v>
      </c>
      <c r="C786" t="s">
        <v>2690</v>
      </c>
      <c r="D786">
        <v>969.06042643217461</v>
      </c>
    </row>
    <row r="787" spans="1:4" x14ac:dyDescent="0.25">
      <c r="A787" t="s">
        <v>2412</v>
      </c>
      <c r="B787" t="s">
        <v>2863</v>
      </c>
      <c r="C787" t="s">
        <v>2691</v>
      </c>
      <c r="D787">
        <v>3556.2551734135782</v>
      </c>
    </row>
    <row r="788" spans="1:4" x14ac:dyDescent="0.25">
      <c r="A788" t="s">
        <v>2412</v>
      </c>
      <c r="B788" t="s">
        <v>2863</v>
      </c>
      <c r="C788" t="s">
        <v>2692</v>
      </c>
      <c r="D788">
        <v>11066.767750062121</v>
      </c>
    </row>
    <row r="789" spans="1:4" x14ac:dyDescent="0.25">
      <c r="A789" t="s">
        <v>2412</v>
      </c>
      <c r="B789" t="s">
        <v>2863</v>
      </c>
      <c r="C789" t="s">
        <v>2693</v>
      </c>
      <c r="D789">
        <v>764.648233315433</v>
      </c>
    </row>
    <row r="790" spans="1:4" x14ac:dyDescent="0.25">
      <c r="A790" t="s">
        <v>2412</v>
      </c>
      <c r="B790" t="s">
        <v>2863</v>
      </c>
      <c r="C790" t="s">
        <v>2694</v>
      </c>
      <c r="D790">
        <v>152.06131088919972</v>
      </c>
    </row>
    <row r="791" spans="1:4" x14ac:dyDescent="0.25">
      <c r="A791" t="s">
        <v>2412</v>
      </c>
      <c r="B791" t="s">
        <v>2863</v>
      </c>
      <c r="C791" t="s">
        <v>2695</v>
      </c>
      <c r="D791">
        <v>28.130196015004238</v>
      </c>
    </row>
    <row r="792" spans="1:4" x14ac:dyDescent="0.25">
      <c r="A792" t="s">
        <v>2412</v>
      </c>
      <c r="B792" t="s">
        <v>2863</v>
      </c>
      <c r="C792" t="s">
        <v>2696</v>
      </c>
      <c r="D792">
        <v>45.982408081210806</v>
      </c>
    </row>
    <row r="793" spans="1:4" x14ac:dyDescent="0.25">
      <c r="A793" t="s">
        <v>2412</v>
      </c>
      <c r="B793" t="s">
        <v>2863</v>
      </c>
      <c r="C793" t="s">
        <v>2697</v>
      </c>
      <c r="D793">
        <v>42.043102285441535</v>
      </c>
    </row>
    <row r="794" spans="1:4" x14ac:dyDescent="0.25">
      <c r="A794" t="s">
        <v>2412</v>
      </c>
      <c r="B794" t="s">
        <v>2863</v>
      </c>
      <c r="C794" t="s">
        <v>2698</v>
      </c>
      <c r="D794">
        <v>37.589078286453805</v>
      </c>
    </row>
    <row r="795" spans="1:4" x14ac:dyDescent="0.25">
      <c r="A795" t="s">
        <v>2412</v>
      </c>
      <c r="B795" t="s">
        <v>2863</v>
      </c>
      <c r="C795" t="s">
        <v>2945</v>
      </c>
      <c r="D795">
        <v>118.662193769366</v>
      </c>
    </row>
    <row r="796" spans="1:4" x14ac:dyDescent="0.25">
      <c r="A796" t="s">
        <v>2412</v>
      </c>
      <c r="B796" t="s">
        <v>2869</v>
      </c>
      <c r="C796" t="s">
        <v>2690</v>
      </c>
      <c r="D796">
        <v>264.28885651000138</v>
      </c>
    </row>
    <row r="797" spans="1:4" x14ac:dyDescent="0.25">
      <c r="A797" t="s">
        <v>2412</v>
      </c>
      <c r="B797" t="s">
        <v>2869</v>
      </c>
      <c r="C797" t="s">
        <v>2691</v>
      </c>
      <c r="D797">
        <v>223.43227540329542</v>
      </c>
    </row>
    <row r="798" spans="1:4" x14ac:dyDescent="0.25">
      <c r="A798" t="s">
        <v>2412</v>
      </c>
      <c r="B798" t="s">
        <v>2869</v>
      </c>
      <c r="C798" t="s">
        <v>2692</v>
      </c>
      <c r="D798">
        <v>459.0978843658105</v>
      </c>
    </row>
    <row r="799" spans="1:4" x14ac:dyDescent="0.25">
      <c r="A799" t="s">
        <v>2412</v>
      </c>
      <c r="B799" t="s">
        <v>2869</v>
      </c>
      <c r="C799" t="s">
        <v>2693</v>
      </c>
      <c r="D799">
        <v>33.896877117465991</v>
      </c>
    </row>
    <row r="800" spans="1:4" x14ac:dyDescent="0.25">
      <c r="A800" t="s">
        <v>2412</v>
      </c>
      <c r="B800" t="s">
        <v>2869</v>
      </c>
      <c r="C800" t="s">
        <v>2694</v>
      </c>
      <c r="D800">
        <v>4.0003726695574011</v>
      </c>
    </row>
    <row r="801" spans="1:4" x14ac:dyDescent="0.25">
      <c r="A801" t="s">
        <v>2412</v>
      </c>
      <c r="B801" t="s">
        <v>2869</v>
      </c>
      <c r="C801" t="s">
        <v>2695</v>
      </c>
      <c r="D801">
        <v>0.42645995603716247</v>
      </c>
    </row>
    <row r="802" spans="1:4" x14ac:dyDescent="0.25">
      <c r="A802" t="s">
        <v>2412</v>
      </c>
      <c r="B802" t="s">
        <v>2869</v>
      </c>
      <c r="C802" t="s">
        <v>2696</v>
      </c>
      <c r="D802">
        <v>3.0558344630561702</v>
      </c>
    </row>
    <row r="803" spans="1:4" x14ac:dyDescent="0.25">
      <c r="A803" t="s">
        <v>2412</v>
      </c>
      <c r="B803" t="s">
        <v>2869</v>
      </c>
      <c r="C803" t="s">
        <v>2697</v>
      </c>
      <c r="D803">
        <v>10.107459909757948</v>
      </c>
    </row>
    <row r="804" spans="1:4" x14ac:dyDescent="0.25">
      <c r="A804" t="s">
        <v>2412</v>
      </c>
      <c r="B804" t="s">
        <v>2869</v>
      </c>
      <c r="C804" t="s">
        <v>2698</v>
      </c>
      <c r="D804">
        <v>10.106458865746367</v>
      </c>
    </row>
    <row r="805" spans="1:4" x14ac:dyDescent="0.25">
      <c r="A805" t="s">
        <v>2412</v>
      </c>
      <c r="B805" t="s">
        <v>2869</v>
      </c>
      <c r="C805" t="s">
        <v>2945</v>
      </c>
      <c r="D805">
        <v>4.1279816092718322</v>
      </c>
    </row>
    <row r="806" spans="1:4" x14ac:dyDescent="0.25">
      <c r="A806" t="s">
        <v>2412</v>
      </c>
      <c r="B806" t="s">
        <v>2860</v>
      </c>
      <c r="C806" t="s">
        <v>2690</v>
      </c>
      <c r="D806">
        <v>56.299961918339051</v>
      </c>
    </row>
    <row r="807" spans="1:4" x14ac:dyDescent="0.25">
      <c r="A807" t="s">
        <v>2412</v>
      </c>
      <c r="B807" t="s">
        <v>2860</v>
      </c>
      <c r="C807" t="s">
        <v>2691</v>
      </c>
      <c r="D807">
        <v>146.63277291290254</v>
      </c>
    </row>
    <row r="808" spans="1:4" x14ac:dyDescent="0.25">
      <c r="A808" t="s">
        <v>2412</v>
      </c>
      <c r="B808" t="s">
        <v>2860</v>
      </c>
      <c r="C808" t="s">
        <v>2692</v>
      </c>
      <c r="D808">
        <v>369.15313563169536</v>
      </c>
    </row>
    <row r="809" spans="1:4" x14ac:dyDescent="0.25">
      <c r="A809" t="s">
        <v>2412</v>
      </c>
      <c r="B809" t="s">
        <v>2860</v>
      </c>
      <c r="C809" t="s">
        <v>2693</v>
      </c>
      <c r="D809">
        <v>86.491797743904542</v>
      </c>
    </row>
    <row r="810" spans="1:4" x14ac:dyDescent="0.25">
      <c r="A810" t="s">
        <v>2412</v>
      </c>
      <c r="B810" t="s">
        <v>2860</v>
      </c>
      <c r="C810" t="s">
        <v>2694</v>
      </c>
      <c r="D810">
        <v>12.891772807595913</v>
      </c>
    </row>
    <row r="811" spans="1:4" x14ac:dyDescent="0.25">
      <c r="A811" t="s">
        <v>2412</v>
      </c>
      <c r="B811" t="s">
        <v>2860</v>
      </c>
      <c r="C811" t="s">
        <v>2695</v>
      </c>
      <c r="D811">
        <v>2.0393149568096196</v>
      </c>
    </row>
    <row r="812" spans="1:4" x14ac:dyDescent="0.25">
      <c r="A812" t="s">
        <v>2412</v>
      </c>
      <c r="B812" t="s">
        <v>2860</v>
      </c>
      <c r="C812" t="s">
        <v>2696</v>
      </c>
      <c r="D812">
        <v>0.61394624349005356</v>
      </c>
    </row>
    <row r="813" spans="1:4" x14ac:dyDescent="0.25">
      <c r="A813" t="s">
        <v>2412</v>
      </c>
      <c r="B813" t="s">
        <v>2860</v>
      </c>
      <c r="C813" t="s">
        <v>2697</v>
      </c>
      <c r="D813">
        <v>0.38209833084615918</v>
      </c>
    </row>
    <row r="814" spans="1:4" x14ac:dyDescent="0.25">
      <c r="A814" t="s">
        <v>2412</v>
      </c>
      <c r="B814" t="s">
        <v>2860</v>
      </c>
      <c r="C814" t="s">
        <v>2698</v>
      </c>
      <c r="D814">
        <v>0.35733322747343488</v>
      </c>
    </row>
    <row r="815" spans="1:4" x14ac:dyDescent="0.25">
      <c r="A815" t="s">
        <v>2412</v>
      </c>
      <c r="B815" t="s">
        <v>2860</v>
      </c>
      <c r="C815" t="s">
        <v>2945</v>
      </c>
      <c r="D815">
        <v>0.85186561694276186</v>
      </c>
    </row>
    <row r="816" spans="1:4" x14ac:dyDescent="0.25">
      <c r="A816" t="s">
        <v>2412</v>
      </c>
      <c r="B816" t="s">
        <v>2865</v>
      </c>
      <c r="C816" t="s">
        <v>2690</v>
      </c>
      <c r="D816">
        <v>470.18939948648716</v>
      </c>
    </row>
    <row r="817" spans="1:4" x14ac:dyDescent="0.25">
      <c r="A817" t="s">
        <v>2412</v>
      </c>
      <c r="B817" t="s">
        <v>2865</v>
      </c>
      <c r="C817" t="s">
        <v>2691</v>
      </c>
      <c r="D817">
        <v>1168.8461968770778</v>
      </c>
    </row>
    <row r="818" spans="1:4" x14ac:dyDescent="0.25">
      <c r="A818" t="s">
        <v>2412</v>
      </c>
      <c r="B818" t="s">
        <v>2865</v>
      </c>
      <c r="C818" t="s">
        <v>2692</v>
      </c>
      <c r="D818">
        <v>4425.375364194646</v>
      </c>
    </row>
    <row r="819" spans="1:4" x14ac:dyDescent="0.25">
      <c r="A819" t="s">
        <v>2412</v>
      </c>
      <c r="B819" t="s">
        <v>2865</v>
      </c>
      <c r="C819" t="s">
        <v>2693</v>
      </c>
      <c r="D819">
        <v>4307.7262397861159</v>
      </c>
    </row>
    <row r="820" spans="1:4" x14ac:dyDescent="0.25">
      <c r="A820" t="s">
        <v>2412</v>
      </c>
      <c r="B820" t="s">
        <v>2865</v>
      </c>
      <c r="C820" t="s">
        <v>2694</v>
      </c>
      <c r="D820">
        <v>1565.2061823808162</v>
      </c>
    </row>
    <row r="821" spans="1:4" x14ac:dyDescent="0.25">
      <c r="A821" t="s">
        <v>2412</v>
      </c>
      <c r="B821" t="s">
        <v>2865</v>
      </c>
      <c r="C821" t="s">
        <v>2695</v>
      </c>
      <c r="D821">
        <v>141.26668095057056</v>
      </c>
    </row>
    <row r="822" spans="1:4" x14ac:dyDescent="0.25">
      <c r="A822" t="s">
        <v>2412</v>
      </c>
      <c r="B822" t="s">
        <v>2865</v>
      </c>
      <c r="C822" t="s">
        <v>2696</v>
      </c>
      <c r="D822">
        <v>45.414824428923197</v>
      </c>
    </row>
    <row r="823" spans="1:4" x14ac:dyDescent="0.25">
      <c r="A823" t="s">
        <v>2412</v>
      </c>
      <c r="B823" t="s">
        <v>2865</v>
      </c>
      <c r="C823" t="s">
        <v>2697</v>
      </c>
      <c r="D823">
        <v>20.155384846402359</v>
      </c>
    </row>
    <row r="824" spans="1:4" x14ac:dyDescent="0.25">
      <c r="A824" t="s">
        <v>2412</v>
      </c>
      <c r="B824" t="s">
        <v>2865</v>
      </c>
      <c r="C824" t="s">
        <v>2698</v>
      </c>
      <c r="D824">
        <v>8.6195505293750152</v>
      </c>
    </row>
    <row r="825" spans="1:4" x14ac:dyDescent="0.25">
      <c r="A825" t="s">
        <v>2412</v>
      </c>
      <c r="B825" t="s">
        <v>2865</v>
      </c>
      <c r="C825" t="s">
        <v>2945</v>
      </c>
      <c r="D825">
        <v>29.188180489573423</v>
      </c>
    </row>
    <row r="826" spans="1:4" x14ac:dyDescent="0.25">
      <c r="A826" t="s">
        <v>2412</v>
      </c>
      <c r="B826" t="s">
        <v>2868</v>
      </c>
      <c r="C826" t="s">
        <v>2690</v>
      </c>
      <c r="D826">
        <v>921.00197747579341</v>
      </c>
    </row>
    <row r="827" spans="1:4" x14ac:dyDescent="0.25">
      <c r="A827" t="s">
        <v>2412</v>
      </c>
      <c r="B827" t="s">
        <v>2868</v>
      </c>
      <c r="C827" t="s">
        <v>2691</v>
      </c>
      <c r="D827">
        <v>692.54213838872738</v>
      </c>
    </row>
    <row r="828" spans="1:4" x14ac:dyDescent="0.25">
      <c r="A828" t="s">
        <v>2412</v>
      </c>
      <c r="B828" t="s">
        <v>2868</v>
      </c>
      <c r="C828" t="s">
        <v>2692</v>
      </c>
      <c r="D828">
        <v>933.79459083517486</v>
      </c>
    </row>
    <row r="829" spans="1:4" x14ac:dyDescent="0.25">
      <c r="A829" t="s">
        <v>2412</v>
      </c>
      <c r="B829" t="s">
        <v>2868</v>
      </c>
      <c r="C829" t="s">
        <v>2693</v>
      </c>
      <c r="D829">
        <v>375.62171327479814</v>
      </c>
    </row>
    <row r="830" spans="1:4" x14ac:dyDescent="0.25">
      <c r="A830" t="s">
        <v>2412</v>
      </c>
      <c r="B830" t="s">
        <v>2868</v>
      </c>
      <c r="C830" t="s">
        <v>2694</v>
      </c>
      <c r="D830">
        <v>87.824435577653347</v>
      </c>
    </row>
    <row r="831" spans="1:4" x14ac:dyDescent="0.25">
      <c r="A831" t="s">
        <v>2412</v>
      </c>
      <c r="B831" t="s">
        <v>2868</v>
      </c>
      <c r="C831" t="s">
        <v>2695</v>
      </c>
      <c r="D831">
        <v>3.2074030285563735</v>
      </c>
    </row>
    <row r="832" spans="1:4" x14ac:dyDescent="0.25">
      <c r="A832" t="s">
        <v>2412</v>
      </c>
      <c r="B832" t="s">
        <v>2868</v>
      </c>
      <c r="C832" t="s">
        <v>2696</v>
      </c>
      <c r="D832">
        <v>2.2891747628590493</v>
      </c>
    </row>
    <row r="833" spans="1:4" x14ac:dyDescent="0.25">
      <c r="A833" t="s">
        <v>2412</v>
      </c>
      <c r="B833" t="s">
        <v>2868</v>
      </c>
      <c r="C833" t="s">
        <v>2697</v>
      </c>
      <c r="D833">
        <v>1.7227412562896278</v>
      </c>
    </row>
    <row r="834" spans="1:4" x14ac:dyDescent="0.25">
      <c r="A834" t="s">
        <v>2412</v>
      </c>
      <c r="B834" t="s">
        <v>2868</v>
      </c>
      <c r="C834" t="s">
        <v>2698</v>
      </c>
      <c r="D834">
        <v>1.0523670397951439</v>
      </c>
    </row>
    <row r="835" spans="1:4" x14ac:dyDescent="0.25">
      <c r="A835" t="s">
        <v>2412</v>
      </c>
      <c r="B835" t="s">
        <v>2868</v>
      </c>
      <c r="C835" t="s">
        <v>2945</v>
      </c>
      <c r="D835">
        <v>9.234906730353277</v>
      </c>
    </row>
    <row r="836" spans="1:4" x14ac:dyDescent="0.25">
      <c r="A836" t="s">
        <v>2412</v>
      </c>
      <c r="B836" t="s">
        <v>2864</v>
      </c>
      <c r="C836" t="s">
        <v>2690</v>
      </c>
      <c r="D836">
        <v>36.620976479582986</v>
      </c>
    </row>
    <row r="837" spans="1:4" x14ac:dyDescent="0.25">
      <c r="A837" t="s">
        <v>2412</v>
      </c>
      <c r="B837" t="s">
        <v>2864</v>
      </c>
      <c r="C837" t="s">
        <v>2691</v>
      </c>
      <c r="D837">
        <v>14.497006555537563</v>
      </c>
    </row>
    <row r="838" spans="1:4" x14ac:dyDescent="0.25">
      <c r="A838" t="s">
        <v>2412</v>
      </c>
      <c r="B838" t="s">
        <v>2864</v>
      </c>
      <c r="C838" t="s">
        <v>2692</v>
      </c>
      <c r="D838">
        <v>11.768222564949196</v>
      </c>
    </row>
    <row r="839" spans="1:4" x14ac:dyDescent="0.25">
      <c r="A839" t="s">
        <v>2412</v>
      </c>
      <c r="B839" t="s">
        <v>2864</v>
      </c>
      <c r="C839" t="s">
        <v>2693</v>
      </c>
      <c r="D839">
        <v>4.2201889107031789</v>
      </c>
    </row>
    <row r="840" spans="1:4" x14ac:dyDescent="0.25">
      <c r="A840" t="s">
        <v>2412</v>
      </c>
      <c r="B840" t="s">
        <v>2864</v>
      </c>
      <c r="C840" t="s">
        <v>2694</v>
      </c>
      <c r="D840">
        <v>1.7274440292270805</v>
      </c>
    </row>
    <row r="841" spans="1:4" x14ac:dyDescent="0.25">
      <c r="A841" t="s">
        <v>2412</v>
      </c>
      <c r="B841" t="s">
        <v>2864</v>
      </c>
      <c r="C841" t="s">
        <v>2695</v>
      </c>
      <c r="D841">
        <v>7.5897070000000006</v>
      </c>
    </row>
    <row r="842" spans="1:4" x14ac:dyDescent="0.25">
      <c r="A842" t="s">
        <v>2412</v>
      </c>
      <c r="B842" t="s">
        <v>2864</v>
      </c>
      <c r="C842" t="s">
        <v>2696</v>
      </c>
      <c r="D842">
        <v>0</v>
      </c>
    </row>
    <row r="843" spans="1:4" x14ac:dyDescent="0.25">
      <c r="A843" t="s">
        <v>2412</v>
      </c>
      <c r="B843" t="s">
        <v>2864</v>
      </c>
      <c r="C843" t="s">
        <v>2697</v>
      </c>
      <c r="D843">
        <v>0</v>
      </c>
    </row>
    <row r="844" spans="1:4" x14ac:dyDescent="0.25">
      <c r="A844" t="s">
        <v>2412</v>
      </c>
      <c r="B844" t="s">
        <v>2864</v>
      </c>
      <c r="C844" t="s">
        <v>2698</v>
      </c>
      <c r="D844">
        <v>0</v>
      </c>
    </row>
    <row r="845" spans="1:4" x14ac:dyDescent="0.25">
      <c r="A845" t="s">
        <v>2412</v>
      </c>
      <c r="B845" t="s">
        <v>2864</v>
      </c>
      <c r="C845" t="s">
        <v>2945</v>
      </c>
      <c r="D845">
        <v>0</v>
      </c>
    </row>
    <row r="846" spans="1:4" x14ac:dyDescent="0.25">
      <c r="A846" t="s">
        <v>2413</v>
      </c>
      <c r="B846" t="s">
        <v>2867</v>
      </c>
      <c r="C846" t="s">
        <v>2690</v>
      </c>
      <c r="D846">
        <v>23673.597286038403</v>
      </c>
    </row>
    <row r="847" spans="1:4" x14ac:dyDescent="0.25">
      <c r="A847" t="s">
        <v>2413</v>
      </c>
      <c r="B847" t="s">
        <v>2867</v>
      </c>
      <c r="C847" t="s">
        <v>2691</v>
      </c>
      <c r="D847">
        <v>20249.816027058772</v>
      </c>
    </row>
    <row r="848" spans="1:4" x14ac:dyDescent="0.25">
      <c r="A848" t="s">
        <v>2413</v>
      </c>
      <c r="B848" t="s">
        <v>2867</v>
      </c>
      <c r="C848" t="s">
        <v>2692</v>
      </c>
      <c r="D848">
        <v>7432.8716864791013</v>
      </c>
    </row>
    <row r="849" spans="1:4" x14ac:dyDescent="0.25">
      <c r="A849" t="s">
        <v>2413</v>
      </c>
      <c r="B849" t="s">
        <v>2867</v>
      </c>
      <c r="C849" t="s">
        <v>2693</v>
      </c>
      <c r="D849">
        <v>327.80901761589195</v>
      </c>
    </row>
    <row r="850" spans="1:4" x14ac:dyDescent="0.25">
      <c r="A850" t="s">
        <v>2413</v>
      </c>
      <c r="B850" t="s">
        <v>2867</v>
      </c>
      <c r="C850" t="s">
        <v>2694</v>
      </c>
      <c r="D850">
        <v>56.023969662645356</v>
      </c>
    </row>
    <row r="851" spans="1:4" x14ac:dyDescent="0.25">
      <c r="A851" t="s">
        <v>2413</v>
      </c>
      <c r="B851" t="s">
        <v>2867</v>
      </c>
      <c r="C851" t="s">
        <v>2695</v>
      </c>
      <c r="D851">
        <v>13.614321631318198</v>
      </c>
    </row>
    <row r="852" spans="1:4" x14ac:dyDescent="0.25">
      <c r="A852" t="s">
        <v>2413</v>
      </c>
      <c r="B852" t="s">
        <v>2867</v>
      </c>
      <c r="C852" t="s">
        <v>2696</v>
      </c>
      <c r="D852">
        <v>8.334204137327589</v>
      </c>
    </row>
    <row r="853" spans="1:4" x14ac:dyDescent="0.25">
      <c r="A853" t="s">
        <v>2413</v>
      </c>
      <c r="B853" t="s">
        <v>2867</v>
      </c>
      <c r="C853" t="s">
        <v>2697</v>
      </c>
      <c r="D853">
        <v>5.7657128707602796</v>
      </c>
    </row>
    <row r="854" spans="1:4" x14ac:dyDescent="0.25">
      <c r="A854" t="s">
        <v>2413</v>
      </c>
      <c r="B854" t="s">
        <v>2867</v>
      </c>
      <c r="C854" t="s">
        <v>2698</v>
      </c>
      <c r="D854">
        <v>4.4033115805814882</v>
      </c>
    </row>
    <row r="855" spans="1:4" x14ac:dyDescent="0.25">
      <c r="A855" t="s">
        <v>2413</v>
      </c>
      <c r="B855" t="s">
        <v>2867</v>
      </c>
      <c r="C855" t="s">
        <v>2945</v>
      </c>
      <c r="D855">
        <v>22.173555015257065</v>
      </c>
    </row>
    <row r="856" spans="1:4" x14ac:dyDescent="0.25">
      <c r="A856" t="s">
        <v>2413</v>
      </c>
      <c r="B856" t="s">
        <v>2861</v>
      </c>
      <c r="C856" t="s">
        <v>2690</v>
      </c>
      <c r="D856">
        <v>4914.0497319764736</v>
      </c>
    </row>
    <row r="857" spans="1:4" x14ac:dyDescent="0.25">
      <c r="A857" t="s">
        <v>2413</v>
      </c>
      <c r="B857" t="s">
        <v>2861</v>
      </c>
      <c r="C857" t="s">
        <v>2691</v>
      </c>
      <c r="D857">
        <v>2768.4468549308131</v>
      </c>
    </row>
    <row r="858" spans="1:4" x14ac:dyDescent="0.25">
      <c r="A858" t="s">
        <v>2413</v>
      </c>
      <c r="B858" t="s">
        <v>2861</v>
      </c>
      <c r="C858" t="s">
        <v>2692</v>
      </c>
      <c r="D858">
        <v>1391.9957124629748</v>
      </c>
    </row>
    <row r="859" spans="1:4" x14ac:dyDescent="0.25">
      <c r="A859" t="s">
        <v>2413</v>
      </c>
      <c r="B859" t="s">
        <v>2861</v>
      </c>
      <c r="C859" t="s">
        <v>2693</v>
      </c>
      <c r="D859">
        <v>224.61561789095467</v>
      </c>
    </row>
    <row r="860" spans="1:4" x14ac:dyDescent="0.25">
      <c r="A860" t="s">
        <v>2413</v>
      </c>
      <c r="B860" t="s">
        <v>2861</v>
      </c>
      <c r="C860" t="s">
        <v>2694</v>
      </c>
      <c r="D860">
        <v>119.0816581446379</v>
      </c>
    </row>
    <row r="861" spans="1:4" x14ac:dyDescent="0.25">
      <c r="A861" t="s">
        <v>2413</v>
      </c>
      <c r="B861" t="s">
        <v>2861</v>
      </c>
      <c r="C861" t="s">
        <v>2695</v>
      </c>
      <c r="D861">
        <v>29.454103562223224</v>
      </c>
    </row>
    <row r="862" spans="1:4" x14ac:dyDescent="0.25">
      <c r="A862" t="s">
        <v>2413</v>
      </c>
      <c r="B862" t="s">
        <v>2861</v>
      </c>
      <c r="C862" t="s">
        <v>2696</v>
      </c>
      <c r="D862">
        <v>18.145112607599508</v>
      </c>
    </row>
    <row r="863" spans="1:4" x14ac:dyDescent="0.25">
      <c r="A863" t="s">
        <v>2413</v>
      </c>
      <c r="B863" t="s">
        <v>2861</v>
      </c>
      <c r="C863" t="s">
        <v>2697</v>
      </c>
      <c r="D863">
        <v>9.8318557324629499</v>
      </c>
    </row>
    <row r="864" spans="1:4" x14ac:dyDescent="0.25">
      <c r="A864" t="s">
        <v>2413</v>
      </c>
      <c r="B864" t="s">
        <v>2861</v>
      </c>
      <c r="C864" t="s">
        <v>2698</v>
      </c>
      <c r="D864">
        <v>3.8850215144217071</v>
      </c>
    </row>
    <row r="865" spans="1:4" x14ac:dyDescent="0.25">
      <c r="A865" t="s">
        <v>2413</v>
      </c>
      <c r="B865" t="s">
        <v>2861</v>
      </c>
      <c r="C865" t="s">
        <v>2945</v>
      </c>
      <c r="D865">
        <v>5.3055549674374163</v>
      </c>
    </row>
    <row r="866" spans="1:4" x14ac:dyDescent="0.25">
      <c r="A866" t="s">
        <v>2413</v>
      </c>
      <c r="B866" t="s">
        <v>2862</v>
      </c>
      <c r="C866" t="s">
        <v>2690</v>
      </c>
      <c r="D866">
        <v>12804.154596910035</v>
      </c>
    </row>
    <row r="867" spans="1:4" x14ac:dyDescent="0.25">
      <c r="A867" t="s">
        <v>2413</v>
      </c>
      <c r="B867" t="s">
        <v>2862</v>
      </c>
      <c r="C867" t="s">
        <v>2691</v>
      </c>
      <c r="D867">
        <v>9833.7891709856249</v>
      </c>
    </row>
    <row r="868" spans="1:4" x14ac:dyDescent="0.25">
      <c r="A868" t="s">
        <v>2413</v>
      </c>
      <c r="B868" t="s">
        <v>2862</v>
      </c>
      <c r="C868" t="s">
        <v>2692</v>
      </c>
      <c r="D868">
        <v>4437.024282622916</v>
      </c>
    </row>
    <row r="869" spans="1:4" x14ac:dyDescent="0.25">
      <c r="A869" t="s">
        <v>2413</v>
      </c>
      <c r="B869" t="s">
        <v>2862</v>
      </c>
      <c r="C869" t="s">
        <v>2693</v>
      </c>
      <c r="D869">
        <v>739.5291962745714</v>
      </c>
    </row>
    <row r="870" spans="1:4" x14ac:dyDescent="0.25">
      <c r="A870" t="s">
        <v>2413</v>
      </c>
      <c r="B870" t="s">
        <v>2862</v>
      </c>
      <c r="C870" t="s">
        <v>2694</v>
      </c>
      <c r="D870">
        <v>130.09738556849388</v>
      </c>
    </row>
    <row r="871" spans="1:4" x14ac:dyDescent="0.25">
      <c r="A871" t="s">
        <v>2413</v>
      </c>
      <c r="B871" t="s">
        <v>2862</v>
      </c>
      <c r="C871" t="s">
        <v>2695</v>
      </c>
      <c r="D871">
        <v>3.5042142291738583</v>
      </c>
    </row>
    <row r="872" spans="1:4" x14ac:dyDescent="0.25">
      <c r="A872" t="s">
        <v>2413</v>
      </c>
      <c r="B872" t="s">
        <v>2862</v>
      </c>
      <c r="C872" t="s">
        <v>2696</v>
      </c>
      <c r="D872">
        <v>1.9144658478121683</v>
      </c>
    </row>
    <row r="873" spans="1:4" x14ac:dyDescent="0.25">
      <c r="A873" t="s">
        <v>2413</v>
      </c>
      <c r="B873" t="s">
        <v>2862</v>
      </c>
      <c r="C873" t="s">
        <v>2697</v>
      </c>
      <c r="D873">
        <v>1.4233009415022029</v>
      </c>
    </row>
    <row r="874" spans="1:4" x14ac:dyDescent="0.25">
      <c r="A874" t="s">
        <v>2413</v>
      </c>
      <c r="B874" t="s">
        <v>2862</v>
      </c>
      <c r="C874" t="s">
        <v>2698</v>
      </c>
      <c r="D874">
        <v>1.1068135844854101</v>
      </c>
    </row>
    <row r="875" spans="1:4" x14ac:dyDescent="0.25">
      <c r="A875" t="s">
        <v>2413</v>
      </c>
      <c r="B875" t="s">
        <v>2862</v>
      </c>
      <c r="C875" t="s">
        <v>2945</v>
      </c>
      <c r="D875">
        <v>6.9014446853644893</v>
      </c>
    </row>
    <row r="876" spans="1:4" x14ac:dyDescent="0.25">
      <c r="A876" t="s">
        <v>2413</v>
      </c>
      <c r="B876" t="s">
        <v>2866</v>
      </c>
      <c r="C876" t="s">
        <v>2690</v>
      </c>
      <c r="D876">
        <v>8742.7073183826578</v>
      </c>
    </row>
    <row r="877" spans="1:4" x14ac:dyDescent="0.25">
      <c r="A877" t="s">
        <v>2413</v>
      </c>
      <c r="B877" t="s">
        <v>2866</v>
      </c>
      <c r="C877" t="s">
        <v>2691</v>
      </c>
      <c r="D877">
        <v>6076.0178065462524</v>
      </c>
    </row>
    <row r="878" spans="1:4" x14ac:dyDescent="0.25">
      <c r="A878" t="s">
        <v>2413</v>
      </c>
      <c r="B878" t="s">
        <v>2866</v>
      </c>
      <c r="C878" t="s">
        <v>2692</v>
      </c>
      <c r="D878">
        <v>1183.153524345558</v>
      </c>
    </row>
    <row r="879" spans="1:4" x14ac:dyDescent="0.25">
      <c r="A879" t="s">
        <v>2413</v>
      </c>
      <c r="B879" t="s">
        <v>2866</v>
      </c>
      <c r="C879" t="s">
        <v>2693</v>
      </c>
      <c r="D879">
        <v>23.435493715896168</v>
      </c>
    </row>
    <row r="880" spans="1:4" x14ac:dyDescent="0.25">
      <c r="A880" t="s">
        <v>2413</v>
      </c>
      <c r="B880" t="s">
        <v>2866</v>
      </c>
      <c r="C880" t="s">
        <v>2694</v>
      </c>
      <c r="D880">
        <v>4.9433393918054875</v>
      </c>
    </row>
    <row r="881" spans="1:4" x14ac:dyDescent="0.25">
      <c r="A881" t="s">
        <v>2413</v>
      </c>
      <c r="B881" t="s">
        <v>2866</v>
      </c>
      <c r="C881" t="s">
        <v>2695</v>
      </c>
      <c r="D881">
        <v>1.5301573820108547</v>
      </c>
    </row>
    <row r="882" spans="1:4" x14ac:dyDescent="0.25">
      <c r="A882" t="s">
        <v>2413</v>
      </c>
      <c r="B882" t="s">
        <v>2866</v>
      </c>
      <c r="C882" t="s">
        <v>2696</v>
      </c>
      <c r="D882">
        <v>1.5301573820108547</v>
      </c>
    </row>
    <row r="883" spans="1:4" x14ac:dyDescent="0.25">
      <c r="A883" t="s">
        <v>2413</v>
      </c>
      <c r="B883" t="s">
        <v>2866</v>
      </c>
      <c r="C883" t="s">
        <v>2697</v>
      </c>
      <c r="D883">
        <v>1.5301573820108547</v>
      </c>
    </row>
    <row r="884" spans="1:4" x14ac:dyDescent="0.25">
      <c r="A884" t="s">
        <v>2413</v>
      </c>
      <c r="B884" t="s">
        <v>2866</v>
      </c>
      <c r="C884" t="s">
        <v>2698</v>
      </c>
      <c r="D884">
        <v>1.5255045563604592</v>
      </c>
    </row>
    <row r="885" spans="1:4" x14ac:dyDescent="0.25">
      <c r="A885" t="s">
        <v>2413</v>
      </c>
      <c r="B885" t="s">
        <v>2866</v>
      </c>
      <c r="C885" t="s">
        <v>2945</v>
      </c>
      <c r="D885">
        <v>5.3790492154332981</v>
      </c>
    </row>
    <row r="886" spans="1:4" x14ac:dyDescent="0.25">
      <c r="A886" t="s">
        <v>2413</v>
      </c>
      <c r="B886" t="s">
        <v>2863</v>
      </c>
      <c r="C886" t="s">
        <v>2690</v>
      </c>
      <c r="D886">
        <v>49978.740216254177</v>
      </c>
    </row>
    <row r="887" spans="1:4" x14ac:dyDescent="0.25">
      <c r="A887" t="s">
        <v>2413</v>
      </c>
      <c r="B887" t="s">
        <v>2863</v>
      </c>
      <c r="C887" t="s">
        <v>2691</v>
      </c>
      <c r="D887">
        <v>38581.236939341921</v>
      </c>
    </row>
    <row r="888" spans="1:4" x14ac:dyDescent="0.25">
      <c r="A888" t="s">
        <v>2413</v>
      </c>
      <c r="B888" t="s">
        <v>2863</v>
      </c>
      <c r="C888" t="s">
        <v>2692</v>
      </c>
      <c r="D888">
        <v>12696.964757140926</v>
      </c>
    </row>
    <row r="889" spans="1:4" x14ac:dyDescent="0.25">
      <c r="A889" t="s">
        <v>2413</v>
      </c>
      <c r="B889" t="s">
        <v>2863</v>
      </c>
      <c r="C889" t="s">
        <v>2693</v>
      </c>
      <c r="D889">
        <v>547.12430299680818</v>
      </c>
    </row>
    <row r="890" spans="1:4" x14ac:dyDescent="0.25">
      <c r="A890" t="s">
        <v>2413</v>
      </c>
      <c r="B890" t="s">
        <v>2863</v>
      </c>
      <c r="C890" t="s">
        <v>2694</v>
      </c>
      <c r="D890">
        <v>122.3578892540226</v>
      </c>
    </row>
    <row r="891" spans="1:4" x14ac:dyDescent="0.25">
      <c r="A891" t="s">
        <v>2413</v>
      </c>
      <c r="B891" t="s">
        <v>2863</v>
      </c>
      <c r="C891" t="s">
        <v>2695</v>
      </c>
      <c r="D891">
        <v>51.193182086389676</v>
      </c>
    </row>
    <row r="892" spans="1:4" x14ac:dyDescent="0.25">
      <c r="A892" t="s">
        <v>2413</v>
      </c>
      <c r="B892" t="s">
        <v>2863</v>
      </c>
      <c r="C892" t="s">
        <v>2696</v>
      </c>
      <c r="D892">
        <v>23.459947706735697</v>
      </c>
    </row>
    <row r="893" spans="1:4" x14ac:dyDescent="0.25">
      <c r="A893" t="s">
        <v>2413</v>
      </c>
      <c r="B893" t="s">
        <v>2863</v>
      </c>
      <c r="C893" t="s">
        <v>2697</v>
      </c>
      <c r="D893">
        <v>15.27258963801345</v>
      </c>
    </row>
    <row r="894" spans="1:4" x14ac:dyDescent="0.25">
      <c r="A894" t="s">
        <v>2413</v>
      </c>
      <c r="B894" t="s">
        <v>2863</v>
      </c>
      <c r="C894" t="s">
        <v>2698</v>
      </c>
      <c r="D894">
        <v>5.5491659475162605</v>
      </c>
    </row>
    <row r="895" spans="1:4" x14ac:dyDescent="0.25">
      <c r="A895" t="s">
        <v>2413</v>
      </c>
      <c r="B895" t="s">
        <v>2863</v>
      </c>
      <c r="C895" t="s">
        <v>2945</v>
      </c>
      <c r="D895">
        <v>30.782890423829354</v>
      </c>
    </row>
    <row r="896" spans="1:4" x14ac:dyDescent="0.25">
      <c r="A896" t="s">
        <v>2413</v>
      </c>
      <c r="B896" t="s">
        <v>2869</v>
      </c>
      <c r="C896" t="s">
        <v>2690</v>
      </c>
      <c r="D896">
        <v>4057.7591538824208</v>
      </c>
    </row>
    <row r="897" spans="1:4" x14ac:dyDescent="0.25">
      <c r="A897" t="s">
        <v>2413</v>
      </c>
      <c r="B897" t="s">
        <v>2869</v>
      </c>
      <c r="C897" t="s">
        <v>2691</v>
      </c>
      <c r="D897">
        <v>2488.0290858206781</v>
      </c>
    </row>
    <row r="898" spans="1:4" x14ac:dyDescent="0.25">
      <c r="A898" t="s">
        <v>2413</v>
      </c>
      <c r="B898" t="s">
        <v>2869</v>
      </c>
      <c r="C898" t="s">
        <v>2692</v>
      </c>
      <c r="D898">
        <v>448.83316008505278</v>
      </c>
    </row>
    <row r="899" spans="1:4" x14ac:dyDescent="0.25">
      <c r="A899" t="s">
        <v>2413</v>
      </c>
      <c r="B899" t="s">
        <v>2869</v>
      </c>
      <c r="C899" t="s">
        <v>2693</v>
      </c>
      <c r="D899">
        <v>25.289075896278852</v>
      </c>
    </row>
    <row r="900" spans="1:4" x14ac:dyDescent="0.25">
      <c r="A900" t="s">
        <v>2413</v>
      </c>
      <c r="B900" t="s">
        <v>2869</v>
      </c>
      <c r="C900" t="s">
        <v>2694</v>
      </c>
      <c r="D900">
        <v>21.211863979544241</v>
      </c>
    </row>
    <row r="901" spans="1:4" x14ac:dyDescent="0.25">
      <c r="A901" t="s">
        <v>2413</v>
      </c>
      <c r="B901" t="s">
        <v>2869</v>
      </c>
      <c r="C901" t="s">
        <v>2695</v>
      </c>
      <c r="D901">
        <v>10.340363972334679</v>
      </c>
    </row>
    <row r="902" spans="1:4" x14ac:dyDescent="0.25">
      <c r="A902" t="s">
        <v>2413</v>
      </c>
      <c r="B902" t="s">
        <v>2869</v>
      </c>
      <c r="C902" t="s">
        <v>2696</v>
      </c>
      <c r="D902">
        <v>7.5666503545714265</v>
      </c>
    </row>
    <row r="903" spans="1:4" x14ac:dyDescent="0.25">
      <c r="A903" t="s">
        <v>2413</v>
      </c>
      <c r="B903" t="s">
        <v>2869</v>
      </c>
      <c r="C903" t="s">
        <v>2697</v>
      </c>
      <c r="D903">
        <v>0.34288154727118181</v>
      </c>
    </row>
    <row r="904" spans="1:4" x14ac:dyDescent="0.25">
      <c r="A904" t="s">
        <v>2413</v>
      </c>
      <c r="B904" t="s">
        <v>2869</v>
      </c>
      <c r="C904" t="s">
        <v>2698</v>
      </c>
      <c r="D904">
        <v>0.33902559335655597</v>
      </c>
    </row>
    <row r="905" spans="1:4" x14ac:dyDescent="0.25">
      <c r="A905" t="s">
        <v>2413</v>
      </c>
      <c r="B905" t="s">
        <v>2869</v>
      </c>
      <c r="C905" t="s">
        <v>2945</v>
      </c>
      <c r="D905">
        <v>1.3082430484909913</v>
      </c>
    </row>
    <row r="906" spans="1:4" x14ac:dyDescent="0.25">
      <c r="A906" t="s">
        <v>2413</v>
      </c>
      <c r="B906" t="s">
        <v>2860</v>
      </c>
      <c r="C906" t="s">
        <v>2690</v>
      </c>
      <c r="D906">
        <v>153674.46595360784</v>
      </c>
    </row>
    <row r="907" spans="1:4" x14ac:dyDescent="0.25">
      <c r="A907" t="s">
        <v>2413</v>
      </c>
      <c r="B907" t="s">
        <v>2860</v>
      </c>
      <c r="C907" t="s">
        <v>2691</v>
      </c>
      <c r="D907">
        <v>135902.05978119577</v>
      </c>
    </row>
    <row r="908" spans="1:4" x14ac:dyDescent="0.25">
      <c r="A908" t="s">
        <v>2413</v>
      </c>
      <c r="B908" t="s">
        <v>2860</v>
      </c>
      <c r="C908" t="s">
        <v>2692</v>
      </c>
      <c r="D908">
        <v>93112.036360236118</v>
      </c>
    </row>
    <row r="909" spans="1:4" x14ac:dyDescent="0.25">
      <c r="A909" t="s">
        <v>2413</v>
      </c>
      <c r="B909" t="s">
        <v>2860</v>
      </c>
      <c r="C909" t="s">
        <v>2693</v>
      </c>
      <c r="D909">
        <v>23155.314656610608</v>
      </c>
    </row>
    <row r="910" spans="1:4" x14ac:dyDescent="0.25">
      <c r="A910" t="s">
        <v>2413</v>
      </c>
      <c r="B910" t="s">
        <v>2860</v>
      </c>
      <c r="C910" t="s">
        <v>2694</v>
      </c>
      <c r="D910">
        <v>11019.266631027022</v>
      </c>
    </row>
    <row r="911" spans="1:4" x14ac:dyDescent="0.25">
      <c r="A911" t="s">
        <v>2413</v>
      </c>
      <c r="B911" t="s">
        <v>2860</v>
      </c>
      <c r="C911" t="s">
        <v>2695</v>
      </c>
      <c r="D911">
        <v>1051.7952044180518</v>
      </c>
    </row>
    <row r="912" spans="1:4" x14ac:dyDescent="0.25">
      <c r="A912" t="s">
        <v>2413</v>
      </c>
      <c r="B912" t="s">
        <v>2860</v>
      </c>
      <c r="C912" t="s">
        <v>2696</v>
      </c>
      <c r="D912">
        <v>305.82950934421024</v>
      </c>
    </row>
    <row r="913" spans="1:4" x14ac:dyDescent="0.25">
      <c r="A913" t="s">
        <v>2413</v>
      </c>
      <c r="B913" t="s">
        <v>2860</v>
      </c>
      <c r="C913" t="s">
        <v>2697</v>
      </c>
      <c r="D913">
        <v>114.79145579813421</v>
      </c>
    </row>
    <row r="914" spans="1:4" x14ac:dyDescent="0.25">
      <c r="A914" t="s">
        <v>2413</v>
      </c>
      <c r="B914" t="s">
        <v>2860</v>
      </c>
      <c r="C914" t="s">
        <v>2698</v>
      </c>
      <c r="D914">
        <v>63.767188629480913</v>
      </c>
    </row>
    <row r="915" spans="1:4" x14ac:dyDescent="0.25">
      <c r="A915" t="s">
        <v>2413</v>
      </c>
      <c r="B915" t="s">
        <v>2860</v>
      </c>
      <c r="C915" t="s">
        <v>2945</v>
      </c>
      <c r="D915">
        <v>163.24139293431054</v>
      </c>
    </row>
    <row r="916" spans="1:4" x14ac:dyDescent="0.25">
      <c r="A916" t="s">
        <v>2413</v>
      </c>
      <c r="B916" t="s">
        <v>2865</v>
      </c>
      <c r="C916" t="s">
        <v>2690</v>
      </c>
      <c r="D916">
        <v>45266.608335440418</v>
      </c>
    </row>
    <row r="917" spans="1:4" x14ac:dyDescent="0.25">
      <c r="A917" t="s">
        <v>2413</v>
      </c>
      <c r="B917" t="s">
        <v>2865</v>
      </c>
      <c r="C917" t="s">
        <v>2691</v>
      </c>
      <c r="D917">
        <v>42267.128456174119</v>
      </c>
    </row>
    <row r="918" spans="1:4" x14ac:dyDescent="0.25">
      <c r="A918" t="s">
        <v>2413</v>
      </c>
      <c r="B918" t="s">
        <v>2865</v>
      </c>
      <c r="C918" t="s">
        <v>2692</v>
      </c>
      <c r="D918">
        <v>27019.669429787955</v>
      </c>
    </row>
    <row r="919" spans="1:4" x14ac:dyDescent="0.25">
      <c r="A919" t="s">
        <v>2413</v>
      </c>
      <c r="B919" t="s">
        <v>2865</v>
      </c>
      <c r="C919" t="s">
        <v>2693</v>
      </c>
      <c r="D919">
        <v>2847.0304492661789</v>
      </c>
    </row>
    <row r="920" spans="1:4" x14ac:dyDescent="0.25">
      <c r="A920" t="s">
        <v>2413</v>
      </c>
      <c r="B920" t="s">
        <v>2865</v>
      </c>
      <c r="C920" t="s">
        <v>2694</v>
      </c>
      <c r="D920">
        <v>638.22520976743351</v>
      </c>
    </row>
    <row r="921" spans="1:4" x14ac:dyDescent="0.25">
      <c r="A921" t="s">
        <v>2413</v>
      </c>
      <c r="B921" t="s">
        <v>2865</v>
      </c>
      <c r="C921" t="s">
        <v>2695</v>
      </c>
      <c r="D921">
        <v>95.575562724557656</v>
      </c>
    </row>
    <row r="922" spans="1:4" x14ac:dyDescent="0.25">
      <c r="A922" t="s">
        <v>2413</v>
      </c>
      <c r="B922" t="s">
        <v>2865</v>
      </c>
      <c r="C922" t="s">
        <v>2696</v>
      </c>
      <c r="D922">
        <v>41.328136033087056</v>
      </c>
    </row>
    <row r="923" spans="1:4" x14ac:dyDescent="0.25">
      <c r="A923" t="s">
        <v>2413</v>
      </c>
      <c r="B923" t="s">
        <v>2865</v>
      </c>
      <c r="C923" t="s">
        <v>2697</v>
      </c>
      <c r="D923">
        <v>21.142878826372833</v>
      </c>
    </row>
    <row r="924" spans="1:4" x14ac:dyDescent="0.25">
      <c r="A924" t="s">
        <v>2413</v>
      </c>
      <c r="B924" t="s">
        <v>2865</v>
      </c>
      <c r="C924" t="s">
        <v>2698</v>
      </c>
      <c r="D924">
        <v>15.240654531834371</v>
      </c>
    </row>
    <row r="925" spans="1:4" x14ac:dyDescent="0.25">
      <c r="A925" t="s">
        <v>2413</v>
      </c>
      <c r="B925" t="s">
        <v>2865</v>
      </c>
      <c r="C925" t="s">
        <v>2945</v>
      </c>
      <c r="D925">
        <v>74.572025397449494</v>
      </c>
    </row>
    <row r="926" spans="1:4" x14ac:dyDescent="0.25">
      <c r="A926" t="s">
        <v>2413</v>
      </c>
      <c r="B926" t="s">
        <v>2868</v>
      </c>
      <c r="C926" t="s">
        <v>2690</v>
      </c>
      <c r="D926">
        <v>3270.7521880927393</v>
      </c>
    </row>
    <row r="927" spans="1:4" x14ac:dyDescent="0.25">
      <c r="A927" t="s">
        <v>2413</v>
      </c>
      <c r="B927" t="s">
        <v>2868</v>
      </c>
      <c r="C927" t="s">
        <v>2691</v>
      </c>
      <c r="D927">
        <v>1247.115615104371</v>
      </c>
    </row>
    <row r="928" spans="1:4" x14ac:dyDescent="0.25">
      <c r="A928" t="s">
        <v>2413</v>
      </c>
      <c r="B928" t="s">
        <v>2868</v>
      </c>
      <c r="C928" t="s">
        <v>2692</v>
      </c>
      <c r="D928">
        <v>522.26861905479655</v>
      </c>
    </row>
    <row r="929" spans="1:4" x14ac:dyDescent="0.25">
      <c r="A929" t="s">
        <v>2413</v>
      </c>
      <c r="B929" t="s">
        <v>2868</v>
      </c>
      <c r="C929" t="s">
        <v>2693</v>
      </c>
      <c r="D929">
        <v>71.395048682294401</v>
      </c>
    </row>
    <row r="930" spans="1:4" x14ac:dyDescent="0.25">
      <c r="A930" t="s">
        <v>2413</v>
      </c>
      <c r="B930" t="s">
        <v>2868</v>
      </c>
      <c r="C930" t="s">
        <v>2694</v>
      </c>
      <c r="D930">
        <v>40.377437976769698</v>
      </c>
    </row>
    <row r="931" spans="1:4" x14ac:dyDescent="0.25">
      <c r="A931" t="s">
        <v>2413</v>
      </c>
      <c r="B931" t="s">
        <v>2868</v>
      </c>
      <c r="C931" t="s">
        <v>2695</v>
      </c>
      <c r="D931">
        <v>15.911292965885355</v>
      </c>
    </row>
    <row r="932" spans="1:4" x14ac:dyDescent="0.25">
      <c r="A932" t="s">
        <v>2413</v>
      </c>
      <c r="B932" t="s">
        <v>2868</v>
      </c>
      <c r="C932" t="s">
        <v>2696</v>
      </c>
      <c r="D932">
        <v>15.250764658723808</v>
      </c>
    </row>
    <row r="933" spans="1:4" x14ac:dyDescent="0.25">
      <c r="A933" t="s">
        <v>2413</v>
      </c>
      <c r="B933" t="s">
        <v>2868</v>
      </c>
      <c r="C933" t="s">
        <v>2697</v>
      </c>
      <c r="D933">
        <v>14.814931124922754</v>
      </c>
    </row>
    <row r="934" spans="1:4" x14ac:dyDescent="0.25">
      <c r="A934" t="s">
        <v>2413</v>
      </c>
      <c r="B934" t="s">
        <v>2868</v>
      </c>
      <c r="C934" t="s">
        <v>2698</v>
      </c>
      <c r="D934">
        <v>8.1394552648563767</v>
      </c>
    </row>
    <row r="935" spans="1:4" x14ac:dyDescent="0.25">
      <c r="A935" t="s">
        <v>2413</v>
      </c>
      <c r="B935" t="s">
        <v>2868</v>
      </c>
      <c r="C935" t="s">
        <v>2945</v>
      </c>
      <c r="D935">
        <v>12.885018264638086</v>
      </c>
    </row>
    <row r="936" spans="1:4" x14ac:dyDescent="0.25">
      <c r="A936" t="s">
        <v>2413</v>
      </c>
      <c r="B936" t="s">
        <v>2864</v>
      </c>
      <c r="C936" t="s">
        <v>2690</v>
      </c>
      <c r="D936">
        <v>1336.0535003131793</v>
      </c>
    </row>
    <row r="937" spans="1:4" x14ac:dyDescent="0.25">
      <c r="A937" t="s">
        <v>2413</v>
      </c>
      <c r="B937" t="s">
        <v>2864</v>
      </c>
      <c r="C937" t="s">
        <v>2691</v>
      </c>
      <c r="D937">
        <v>691.78110677773759</v>
      </c>
    </row>
    <row r="938" spans="1:4" x14ac:dyDescent="0.25">
      <c r="A938" t="s">
        <v>2413</v>
      </c>
      <c r="B938" t="s">
        <v>2864</v>
      </c>
      <c r="C938" t="s">
        <v>2692</v>
      </c>
      <c r="D938">
        <v>378.14608325300185</v>
      </c>
    </row>
    <row r="939" spans="1:4" x14ac:dyDescent="0.25">
      <c r="A939" t="s">
        <v>2413</v>
      </c>
      <c r="B939" t="s">
        <v>2864</v>
      </c>
      <c r="C939" t="s">
        <v>2693</v>
      </c>
      <c r="D939">
        <v>76.897718086932187</v>
      </c>
    </row>
    <row r="940" spans="1:4" x14ac:dyDescent="0.25">
      <c r="A940" t="s">
        <v>2413</v>
      </c>
      <c r="B940" t="s">
        <v>2864</v>
      </c>
      <c r="C940" t="s">
        <v>2694</v>
      </c>
      <c r="D940">
        <v>57.021895549300488</v>
      </c>
    </row>
    <row r="941" spans="1:4" x14ac:dyDescent="0.25">
      <c r="A941" t="s">
        <v>2413</v>
      </c>
      <c r="B941" t="s">
        <v>2864</v>
      </c>
      <c r="C941" t="s">
        <v>2695</v>
      </c>
      <c r="D941">
        <v>23.452777664821962</v>
      </c>
    </row>
    <row r="942" spans="1:4" x14ac:dyDescent="0.25">
      <c r="A942" t="s">
        <v>2413</v>
      </c>
      <c r="B942" t="s">
        <v>2864</v>
      </c>
      <c r="C942" t="s">
        <v>2696</v>
      </c>
      <c r="D942">
        <v>23.043879297996515</v>
      </c>
    </row>
    <row r="943" spans="1:4" x14ac:dyDescent="0.25">
      <c r="A943" t="s">
        <v>2413</v>
      </c>
      <c r="B943" t="s">
        <v>2864</v>
      </c>
      <c r="C943" t="s">
        <v>2697</v>
      </c>
      <c r="D943">
        <v>23.043879297996515</v>
      </c>
    </row>
    <row r="944" spans="1:4" x14ac:dyDescent="0.25">
      <c r="A944" t="s">
        <v>2413</v>
      </c>
      <c r="B944" t="s">
        <v>2864</v>
      </c>
      <c r="C944" t="s">
        <v>2698</v>
      </c>
      <c r="D944">
        <v>23.193529397996514</v>
      </c>
    </row>
    <row r="945" spans="1:4" x14ac:dyDescent="0.25">
      <c r="A945" t="s">
        <v>2413</v>
      </c>
      <c r="B945" t="s">
        <v>2864</v>
      </c>
      <c r="C945" t="s">
        <v>2945</v>
      </c>
      <c r="D945">
        <v>112.35990585103731</v>
      </c>
    </row>
    <row r="946" spans="1:4" x14ac:dyDescent="0.25">
      <c r="A946" t="s">
        <v>2414</v>
      </c>
      <c r="B946" t="s">
        <v>2867</v>
      </c>
      <c r="C946" t="s">
        <v>2690</v>
      </c>
      <c r="D946">
        <v>3.6486450055465727</v>
      </c>
    </row>
    <row r="947" spans="1:4" x14ac:dyDescent="0.25">
      <c r="A947" t="s">
        <v>2414</v>
      </c>
      <c r="B947" t="s">
        <v>2867</v>
      </c>
      <c r="C947" t="s">
        <v>2691</v>
      </c>
      <c r="D947">
        <v>42.689828370123507</v>
      </c>
    </row>
    <row r="948" spans="1:4" x14ac:dyDescent="0.25">
      <c r="A948" t="s">
        <v>2414</v>
      </c>
      <c r="B948" t="s">
        <v>2867</v>
      </c>
      <c r="C948" t="s">
        <v>2692</v>
      </c>
      <c r="D948">
        <v>131.95819390273275</v>
      </c>
    </row>
    <row r="949" spans="1:4" x14ac:dyDescent="0.25">
      <c r="A949" t="s">
        <v>2414</v>
      </c>
      <c r="B949" t="s">
        <v>2867</v>
      </c>
      <c r="C949" t="s">
        <v>2693</v>
      </c>
      <c r="D949">
        <v>10.445276367074536</v>
      </c>
    </row>
    <row r="950" spans="1:4" x14ac:dyDescent="0.25">
      <c r="A950" t="s">
        <v>2414</v>
      </c>
      <c r="B950" t="s">
        <v>2867</v>
      </c>
      <c r="C950" t="s">
        <v>2694</v>
      </c>
      <c r="D950">
        <v>3.1139362640494159</v>
      </c>
    </row>
    <row r="951" spans="1:4" x14ac:dyDescent="0.25">
      <c r="A951" t="s">
        <v>2414</v>
      </c>
      <c r="B951" t="s">
        <v>2867</v>
      </c>
      <c r="C951" t="s">
        <v>2695</v>
      </c>
      <c r="D951">
        <v>0.7339398874966615</v>
      </c>
    </row>
    <row r="952" spans="1:4" x14ac:dyDescent="0.25">
      <c r="A952" t="s">
        <v>2414</v>
      </c>
      <c r="B952" t="s">
        <v>2867</v>
      </c>
      <c r="C952" t="s">
        <v>2696</v>
      </c>
      <c r="D952">
        <v>6.0788282976470452E-2</v>
      </c>
    </row>
    <row r="953" spans="1:4" x14ac:dyDescent="0.25">
      <c r="A953" t="s">
        <v>2414</v>
      </c>
      <c r="B953" t="s">
        <v>2867</v>
      </c>
      <c r="C953" t="s">
        <v>2697</v>
      </c>
      <c r="D953">
        <v>0.15095342079079488</v>
      </c>
    </row>
    <row r="954" spans="1:4" x14ac:dyDescent="0.25">
      <c r="A954" t="s">
        <v>2414</v>
      </c>
      <c r="B954" t="s">
        <v>2867</v>
      </c>
      <c r="C954" t="s">
        <v>2698</v>
      </c>
      <c r="D954">
        <v>0.26301140920920513</v>
      </c>
    </row>
    <row r="955" spans="1:4" x14ac:dyDescent="0.25">
      <c r="A955" t="s">
        <v>2414</v>
      </c>
      <c r="B955" t="s">
        <v>2867</v>
      </c>
      <c r="C955" t="s">
        <v>2945</v>
      </c>
      <c r="D955">
        <v>0</v>
      </c>
    </row>
    <row r="956" spans="1:4" x14ac:dyDescent="0.25">
      <c r="A956" t="s">
        <v>2414</v>
      </c>
      <c r="B956" t="s">
        <v>2861</v>
      </c>
      <c r="C956" t="s">
        <v>2690</v>
      </c>
      <c r="D956">
        <v>12.222580845112752</v>
      </c>
    </row>
    <row r="957" spans="1:4" x14ac:dyDescent="0.25">
      <c r="A957" t="s">
        <v>2414</v>
      </c>
      <c r="B957" t="s">
        <v>2861</v>
      </c>
      <c r="C957" t="s">
        <v>2691</v>
      </c>
      <c r="D957">
        <v>66.466411738881234</v>
      </c>
    </row>
    <row r="958" spans="1:4" x14ac:dyDescent="0.25">
      <c r="A958" t="s">
        <v>2414</v>
      </c>
      <c r="B958" t="s">
        <v>2861</v>
      </c>
      <c r="C958" t="s">
        <v>2692</v>
      </c>
      <c r="D958">
        <v>420.00033143281706</v>
      </c>
    </row>
    <row r="959" spans="1:4" x14ac:dyDescent="0.25">
      <c r="A959" t="s">
        <v>2414</v>
      </c>
      <c r="B959" t="s">
        <v>2861</v>
      </c>
      <c r="C959" t="s">
        <v>2693</v>
      </c>
      <c r="D959">
        <v>294.90982647594836</v>
      </c>
    </row>
    <row r="960" spans="1:4" x14ac:dyDescent="0.25">
      <c r="A960" t="s">
        <v>2414</v>
      </c>
      <c r="B960" t="s">
        <v>2861</v>
      </c>
      <c r="C960" t="s">
        <v>2694</v>
      </c>
      <c r="D960">
        <v>142.30898802488463</v>
      </c>
    </row>
    <row r="961" spans="1:4" x14ac:dyDescent="0.25">
      <c r="A961" t="s">
        <v>2414</v>
      </c>
      <c r="B961" t="s">
        <v>2861</v>
      </c>
      <c r="C961" t="s">
        <v>2695</v>
      </c>
      <c r="D961">
        <v>23.886478682733287</v>
      </c>
    </row>
    <row r="962" spans="1:4" x14ac:dyDescent="0.25">
      <c r="A962" t="s">
        <v>2414</v>
      </c>
      <c r="B962" t="s">
        <v>2861</v>
      </c>
      <c r="C962" t="s">
        <v>2696</v>
      </c>
      <c r="D962">
        <v>14.896896586313249</v>
      </c>
    </row>
    <row r="963" spans="1:4" x14ac:dyDescent="0.25">
      <c r="A963" t="s">
        <v>2414</v>
      </c>
      <c r="B963" t="s">
        <v>2861</v>
      </c>
      <c r="C963" t="s">
        <v>2697</v>
      </c>
      <c r="D963">
        <v>10.589556033539999</v>
      </c>
    </row>
    <row r="964" spans="1:4" x14ac:dyDescent="0.25">
      <c r="A964" t="s">
        <v>2414</v>
      </c>
      <c r="B964" t="s">
        <v>2861</v>
      </c>
      <c r="C964" t="s">
        <v>2698</v>
      </c>
      <c r="D964">
        <v>6.3311212362848206</v>
      </c>
    </row>
    <row r="965" spans="1:4" x14ac:dyDescent="0.25">
      <c r="A965" t="s">
        <v>2414</v>
      </c>
      <c r="B965" t="s">
        <v>2861</v>
      </c>
      <c r="C965" t="s">
        <v>2945</v>
      </c>
      <c r="D965">
        <v>6.30087571348463</v>
      </c>
    </row>
    <row r="966" spans="1:4" x14ac:dyDescent="0.25">
      <c r="A966" t="s">
        <v>2414</v>
      </c>
      <c r="B966" t="s">
        <v>2862</v>
      </c>
      <c r="C966" t="s">
        <v>2690</v>
      </c>
      <c r="D966">
        <v>0.41194721253103428</v>
      </c>
    </row>
    <row r="967" spans="1:4" x14ac:dyDescent="0.25">
      <c r="A967" t="s">
        <v>2414</v>
      </c>
      <c r="B967" t="s">
        <v>2862</v>
      </c>
      <c r="C967" t="s">
        <v>2691</v>
      </c>
      <c r="D967">
        <v>2.5521498114325638</v>
      </c>
    </row>
    <row r="968" spans="1:4" x14ac:dyDescent="0.25">
      <c r="A968" t="s">
        <v>2414</v>
      </c>
      <c r="B968" t="s">
        <v>2862</v>
      </c>
      <c r="C968" t="s">
        <v>2692</v>
      </c>
      <c r="D968">
        <v>0.32205346603640117</v>
      </c>
    </row>
    <row r="969" spans="1:4" x14ac:dyDescent="0.25">
      <c r="A969" t="s">
        <v>2414</v>
      </c>
      <c r="B969" t="s">
        <v>2862</v>
      </c>
      <c r="C969" t="s">
        <v>2693</v>
      </c>
      <c r="D969">
        <v>0.14223739087759049</v>
      </c>
    </row>
    <row r="970" spans="1:4" x14ac:dyDescent="0.25">
      <c r="A970" t="s">
        <v>2414</v>
      </c>
      <c r="B970" t="s">
        <v>2862</v>
      </c>
      <c r="C970" t="s">
        <v>2694</v>
      </c>
      <c r="D970">
        <v>5.1614399122409511E-2</v>
      </c>
    </row>
    <row r="971" spans="1:4" x14ac:dyDescent="0.25">
      <c r="A971" t="s">
        <v>2414</v>
      </c>
      <c r="B971" t="s">
        <v>2862</v>
      </c>
      <c r="C971" t="s">
        <v>2695</v>
      </c>
      <c r="D971">
        <v>0</v>
      </c>
    </row>
    <row r="972" spans="1:4" x14ac:dyDescent="0.25">
      <c r="A972" t="s">
        <v>2414</v>
      </c>
      <c r="B972" t="s">
        <v>2862</v>
      </c>
      <c r="C972" t="s">
        <v>2696</v>
      </c>
      <c r="D972">
        <v>0</v>
      </c>
    </row>
    <row r="973" spans="1:4" x14ac:dyDescent="0.25">
      <c r="A973" t="s">
        <v>2414</v>
      </c>
      <c r="B973" t="s">
        <v>2862</v>
      </c>
      <c r="C973" t="s">
        <v>2697</v>
      </c>
      <c r="D973">
        <v>0</v>
      </c>
    </row>
    <row r="974" spans="1:4" x14ac:dyDescent="0.25">
      <c r="A974" t="s">
        <v>2414</v>
      </c>
      <c r="B974" t="s">
        <v>2862</v>
      </c>
      <c r="C974" t="s">
        <v>2698</v>
      </c>
      <c r="D974">
        <v>0</v>
      </c>
    </row>
    <row r="975" spans="1:4" x14ac:dyDescent="0.25">
      <c r="A975" t="s">
        <v>2414</v>
      </c>
      <c r="B975" t="s">
        <v>2862</v>
      </c>
      <c r="C975" t="s">
        <v>2945</v>
      </c>
      <c r="D975">
        <v>0</v>
      </c>
    </row>
    <row r="976" spans="1:4" x14ac:dyDescent="0.25">
      <c r="A976" t="s">
        <v>2414</v>
      </c>
      <c r="B976" t="s">
        <v>2866</v>
      </c>
      <c r="C976" t="s">
        <v>2690</v>
      </c>
      <c r="D976">
        <v>0.54516417427939967</v>
      </c>
    </row>
    <row r="977" spans="1:4" x14ac:dyDescent="0.25">
      <c r="A977" t="s">
        <v>2414</v>
      </c>
      <c r="B977" t="s">
        <v>2866</v>
      </c>
      <c r="C977" t="s">
        <v>2691</v>
      </c>
      <c r="D977">
        <v>47.3982750878939</v>
      </c>
    </row>
    <row r="978" spans="1:4" x14ac:dyDescent="0.25">
      <c r="A978" t="s">
        <v>2414</v>
      </c>
      <c r="B978" t="s">
        <v>2866</v>
      </c>
      <c r="C978" t="s">
        <v>2692</v>
      </c>
      <c r="D978">
        <v>25.54092534782669</v>
      </c>
    </row>
    <row r="979" spans="1:4" x14ac:dyDescent="0.25">
      <c r="A979" t="s">
        <v>2414</v>
      </c>
      <c r="B979" t="s">
        <v>2866</v>
      </c>
      <c r="C979" t="s">
        <v>2693</v>
      </c>
      <c r="D979">
        <v>0</v>
      </c>
    </row>
    <row r="980" spans="1:4" x14ac:dyDescent="0.25">
      <c r="A980" t="s">
        <v>2414</v>
      </c>
      <c r="B980" t="s">
        <v>2866</v>
      </c>
      <c r="C980" t="s">
        <v>2694</v>
      </c>
      <c r="D980">
        <v>0</v>
      </c>
    </row>
    <row r="981" spans="1:4" x14ac:dyDescent="0.25">
      <c r="A981" t="s">
        <v>2414</v>
      </c>
      <c r="B981" t="s">
        <v>2866</v>
      </c>
      <c r="C981" t="s">
        <v>2695</v>
      </c>
      <c r="D981">
        <v>0</v>
      </c>
    </row>
    <row r="982" spans="1:4" x14ac:dyDescent="0.25">
      <c r="A982" t="s">
        <v>2414</v>
      </c>
      <c r="B982" t="s">
        <v>2866</v>
      </c>
      <c r="C982" t="s">
        <v>2696</v>
      </c>
      <c r="D982">
        <v>0</v>
      </c>
    </row>
    <row r="983" spans="1:4" x14ac:dyDescent="0.25">
      <c r="A983" t="s">
        <v>2414</v>
      </c>
      <c r="B983" t="s">
        <v>2866</v>
      </c>
      <c r="C983" t="s">
        <v>2697</v>
      </c>
      <c r="D983">
        <v>0</v>
      </c>
    </row>
    <row r="984" spans="1:4" x14ac:dyDescent="0.25">
      <c r="A984" t="s">
        <v>2414</v>
      </c>
      <c r="B984" t="s">
        <v>2866</v>
      </c>
      <c r="C984" t="s">
        <v>2698</v>
      </c>
      <c r="D984">
        <v>0</v>
      </c>
    </row>
    <row r="985" spans="1:4" x14ac:dyDescent="0.25">
      <c r="A985" t="s">
        <v>2414</v>
      </c>
      <c r="B985" t="s">
        <v>2866</v>
      </c>
      <c r="C985" t="s">
        <v>2945</v>
      </c>
      <c r="D985">
        <v>0</v>
      </c>
    </row>
    <row r="986" spans="1:4" x14ac:dyDescent="0.25">
      <c r="A986" t="s">
        <v>2414</v>
      </c>
      <c r="B986" t="s">
        <v>2863</v>
      </c>
      <c r="C986" t="s">
        <v>2690</v>
      </c>
      <c r="D986">
        <v>14.061770126375254</v>
      </c>
    </row>
    <row r="987" spans="1:4" x14ac:dyDescent="0.25">
      <c r="A987" t="s">
        <v>2414</v>
      </c>
      <c r="B987" t="s">
        <v>2863</v>
      </c>
      <c r="C987" t="s">
        <v>2691</v>
      </c>
      <c r="D987">
        <v>144.7074648115132</v>
      </c>
    </row>
    <row r="988" spans="1:4" x14ac:dyDescent="0.25">
      <c r="A988" t="s">
        <v>2414</v>
      </c>
      <c r="B988" t="s">
        <v>2863</v>
      </c>
      <c r="C988" t="s">
        <v>2692</v>
      </c>
      <c r="D988">
        <v>443.9980075695787</v>
      </c>
    </row>
    <row r="989" spans="1:4" x14ac:dyDescent="0.25">
      <c r="A989" t="s">
        <v>2414</v>
      </c>
      <c r="B989" t="s">
        <v>2863</v>
      </c>
      <c r="C989" t="s">
        <v>2693</v>
      </c>
      <c r="D989">
        <v>72.49280200473396</v>
      </c>
    </row>
    <row r="990" spans="1:4" x14ac:dyDescent="0.25">
      <c r="A990" t="s">
        <v>2414</v>
      </c>
      <c r="B990" t="s">
        <v>2863</v>
      </c>
      <c r="C990" t="s">
        <v>2694</v>
      </c>
      <c r="D990">
        <v>15.115365909633375</v>
      </c>
    </row>
    <row r="991" spans="1:4" x14ac:dyDescent="0.25">
      <c r="A991" t="s">
        <v>2414</v>
      </c>
      <c r="B991" t="s">
        <v>2863</v>
      </c>
      <c r="C991" t="s">
        <v>2695</v>
      </c>
      <c r="D991">
        <v>1.6565727500479621</v>
      </c>
    </row>
    <row r="992" spans="1:4" x14ac:dyDescent="0.25">
      <c r="A992" t="s">
        <v>2414</v>
      </c>
      <c r="B992" t="s">
        <v>2863</v>
      </c>
      <c r="C992" t="s">
        <v>2696</v>
      </c>
      <c r="D992">
        <v>1.6565727500479621</v>
      </c>
    </row>
    <row r="993" spans="1:4" x14ac:dyDescent="0.25">
      <c r="A993" t="s">
        <v>2414</v>
      </c>
      <c r="B993" t="s">
        <v>2863</v>
      </c>
      <c r="C993" t="s">
        <v>2697</v>
      </c>
      <c r="D993">
        <v>1.6565727500479621</v>
      </c>
    </row>
    <row r="994" spans="1:4" x14ac:dyDescent="0.25">
      <c r="A994" t="s">
        <v>2414</v>
      </c>
      <c r="B994" t="s">
        <v>2863</v>
      </c>
      <c r="C994" t="s">
        <v>2698</v>
      </c>
      <c r="D994">
        <v>0.80854261935182004</v>
      </c>
    </row>
    <row r="995" spans="1:4" x14ac:dyDescent="0.25">
      <c r="A995" t="s">
        <v>2414</v>
      </c>
      <c r="B995" t="s">
        <v>2863</v>
      </c>
      <c r="C995" t="s">
        <v>2945</v>
      </c>
      <c r="D995">
        <v>3.1430016386696011</v>
      </c>
    </row>
    <row r="996" spans="1:4" x14ac:dyDescent="0.25">
      <c r="A996" t="s">
        <v>2414</v>
      </c>
      <c r="B996" t="s">
        <v>2869</v>
      </c>
      <c r="C996" t="s">
        <v>2690</v>
      </c>
      <c r="D996">
        <v>0</v>
      </c>
    </row>
    <row r="997" spans="1:4" x14ac:dyDescent="0.25">
      <c r="A997" t="s">
        <v>2414</v>
      </c>
      <c r="B997" t="s">
        <v>2869</v>
      </c>
      <c r="C997" t="s">
        <v>2691</v>
      </c>
      <c r="D997">
        <v>6.4919213643992943</v>
      </c>
    </row>
    <row r="998" spans="1:4" x14ac:dyDescent="0.25">
      <c r="A998" t="s">
        <v>2414</v>
      </c>
      <c r="B998" t="s">
        <v>2869</v>
      </c>
      <c r="C998" t="s">
        <v>2692</v>
      </c>
      <c r="D998">
        <v>0.77136553560070542</v>
      </c>
    </row>
    <row r="999" spans="1:4" x14ac:dyDescent="0.25">
      <c r="A999" t="s">
        <v>2414</v>
      </c>
      <c r="B999" t="s">
        <v>2869</v>
      </c>
      <c r="C999" t="s">
        <v>2693</v>
      </c>
      <c r="D999">
        <v>0</v>
      </c>
    </row>
    <row r="1000" spans="1:4" x14ac:dyDescent="0.25">
      <c r="A1000" t="s">
        <v>2414</v>
      </c>
      <c r="B1000" t="s">
        <v>2869</v>
      </c>
      <c r="C1000" t="s">
        <v>2694</v>
      </c>
      <c r="D1000">
        <v>0</v>
      </c>
    </row>
    <row r="1001" spans="1:4" x14ac:dyDescent="0.25">
      <c r="A1001" t="s">
        <v>2414</v>
      </c>
      <c r="B1001" t="s">
        <v>2869</v>
      </c>
      <c r="C1001" t="s">
        <v>2695</v>
      </c>
      <c r="D1001">
        <v>0</v>
      </c>
    </row>
    <row r="1002" spans="1:4" x14ac:dyDescent="0.25">
      <c r="A1002" t="s">
        <v>2414</v>
      </c>
      <c r="B1002" t="s">
        <v>2869</v>
      </c>
      <c r="C1002" t="s">
        <v>2696</v>
      </c>
      <c r="D1002">
        <v>0</v>
      </c>
    </row>
    <row r="1003" spans="1:4" x14ac:dyDescent="0.25">
      <c r="A1003" t="s">
        <v>2414</v>
      </c>
      <c r="B1003" t="s">
        <v>2869</v>
      </c>
      <c r="C1003" t="s">
        <v>2697</v>
      </c>
      <c r="D1003">
        <v>0</v>
      </c>
    </row>
    <row r="1004" spans="1:4" x14ac:dyDescent="0.25">
      <c r="A1004" t="s">
        <v>2414</v>
      </c>
      <c r="B1004" t="s">
        <v>2869</v>
      </c>
      <c r="C1004" t="s">
        <v>2698</v>
      </c>
      <c r="D1004">
        <v>0</v>
      </c>
    </row>
    <row r="1005" spans="1:4" x14ac:dyDescent="0.25">
      <c r="A1005" t="s">
        <v>2414</v>
      </c>
      <c r="B1005" t="s">
        <v>2869</v>
      </c>
      <c r="C1005" t="s">
        <v>2945</v>
      </c>
      <c r="D1005">
        <v>0</v>
      </c>
    </row>
    <row r="1006" spans="1:4" x14ac:dyDescent="0.25">
      <c r="A1006" t="s">
        <v>2414</v>
      </c>
      <c r="B1006" t="s">
        <v>2860</v>
      </c>
      <c r="C1006" t="s">
        <v>2690</v>
      </c>
      <c r="D1006">
        <v>6.3338758827216912</v>
      </c>
    </row>
    <row r="1007" spans="1:4" x14ac:dyDescent="0.25">
      <c r="A1007" t="s">
        <v>2414</v>
      </c>
      <c r="B1007" t="s">
        <v>2860</v>
      </c>
      <c r="C1007" t="s">
        <v>2691</v>
      </c>
      <c r="D1007">
        <v>32.973135599794517</v>
      </c>
    </row>
    <row r="1008" spans="1:4" x14ac:dyDescent="0.25">
      <c r="A1008" t="s">
        <v>2414</v>
      </c>
      <c r="B1008" t="s">
        <v>2860</v>
      </c>
      <c r="C1008" t="s">
        <v>2692</v>
      </c>
      <c r="D1008">
        <v>74.720594858870712</v>
      </c>
    </row>
    <row r="1009" spans="1:4" x14ac:dyDescent="0.25">
      <c r="A1009" t="s">
        <v>2414</v>
      </c>
      <c r="B1009" t="s">
        <v>2860</v>
      </c>
      <c r="C1009" t="s">
        <v>2693</v>
      </c>
      <c r="D1009">
        <v>19.140670938671708</v>
      </c>
    </row>
    <row r="1010" spans="1:4" x14ac:dyDescent="0.25">
      <c r="A1010" t="s">
        <v>2414</v>
      </c>
      <c r="B1010" t="s">
        <v>2860</v>
      </c>
      <c r="C1010" t="s">
        <v>2694</v>
      </c>
      <c r="D1010">
        <v>6.0676103962741008</v>
      </c>
    </row>
    <row r="1011" spans="1:4" x14ac:dyDescent="0.25">
      <c r="A1011" t="s">
        <v>2414</v>
      </c>
      <c r="B1011" t="s">
        <v>2860</v>
      </c>
      <c r="C1011" t="s">
        <v>2695</v>
      </c>
      <c r="D1011">
        <v>1.1122797880914914</v>
      </c>
    </row>
    <row r="1012" spans="1:4" x14ac:dyDescent="0.25">
      <c r="A1012" t="s">
        <v>2414</v>
      </c>
      <c r="B1012" t="s">
        <v>2860</v>
      </c>
      <c r="C1012" t="s">
        <v>2696</v>
      </c>
      <c r="D1012">
        <v>0.79083008007001787</v>
      </c>
    </row>
    <row r="1013" spans="1:4" x14ac:dyDescent="0.25">
      <c r="A1013" t="s">
        <v>2414</v>
      </c>
      <c r="B1013" t="s">
        <v>2860</v>
      </c>
      <c r="C1013" t="s">
        <v>2697</v>
      </c>
      <c r="D1013">
        <v>0.7663511243224439</v>
      </c>
    </row>
    <row r="1014" spans="1:4" x14ac:dyDescent="0.25">
      <c r="A1014" t="s">
        <v>2414</v>
      </c>
      <c r="B1014" t="s">
        <v>2860</v>
      </c>
      <c r="C1014" t="s">
        <v>2698</v>
      </c>
      <c r="D1014">
        <v>0.69648491398182977</v>
      </c>
    </row>
    <row r="1015" spans="1:4" x14ac:dyDescent="0.25">
      <c r="A1015" t="s">
        <v>2414</v>
      </c>
      <c r="B1015" t="s">
        <v>2860</v>
      </c>
      <c r="C1015" t="s">
        <v>2945</v>
      </c>
      <c r="D1015">
        <v>0.94957183720148697</v>
      </c>
    </row>
    <row r="1016" spans="1:4" x14ac:dyDescent="0.25">
      <c r="A1016" t="s">
        <v>2414</v>
      </c>
      <c r="B1016" t="s">
        <v>2865</v>
      </c>
      <c r="C1016" t="s">
        <v>2690</v>
      </c>
      <c r="D1016">
        <v>7.3017038968445656</v>
      </c>
    </row>
    <row r="1017" spans="1:4" x14ac:dyDescent="0.25">
      <c r="A1017" t="s">
        <v>2414</v>
      </c>
      <c r="B1017" t="s">
        <v>2865</v>
      </c>
      <c r="C1017" t="s">
        <v>2691</v>
      </c>
      <c r="D1017">
        <v>24.940158246756202</v>
      </c>
    </row>
    <row r="1018" spans="1:4" x14ac:dyDescent="0.25">
      <c r="A1018" t="s">
        <v>2414</v>
      </c>
      <c r="B1018" t="s">
        <v>2865</v>
      </c>
      <c r="C1018" t="s">
        <v>2692</v>
      </c>
      <c r="D1018">
        <v>216.85432858228333</v>
      </c>
    </row>
    <row r="1019" spans="1:4" x14ac:dyDescent="0.25">
      <c r="A1019" t="s">
        <v>2414</v>
      </c>
      <c r="B1019" t="s">
        <v>2865</v>
      </c>
      <c r="C1019" t="s">
        <v>2693</v>
      </c>
      <c r="D1019">
        <v>266.07466582361559</v>
      </c>
    </row>
    <row r="1020" spans="1:4" x14ac:dyDescent="0.25">
      <c r="A1020" t="s">
        <v>2414</v>
      </c>
      <c r="B1020" t="s">
        <v>2865</v>
      </c>
      <c r="C1020" t="s">
        <v>2694</v>
      </c>
      <c r="D1020">
        <v>77.61492065036056</v>
      </c>
    </row>
    <row r="1021" spans="1:4" x14ac:dyDescent="0.25">
      <c r="A1021" t="s">
        <v>2414</v>
      </c>
      <c r="B1021" t="s">
        <v>2865</v>
      </c>
      <c r="C1021" t="s">
        <v>2695</v>
      </c>
      <c r="D1021">
        <v>6.8069977966748008</v>
      </c>
    </row>
    <row r="1022" spans="1:4" x14ac:dyDescent="0.25">
      <c r="A1022" t="s">
        <v>2414</v>
      </c>
      <c r="B1022" t="s">
        <v>2865</v>
      </c>
      <c r="C1022" t="s">
        <v>2696</v>
      </c>
      <c r="D1022">
        <v>2.4927119384989163</v>
      </c>
    </row>
    <row r="1023" spans="1:4" x14ac:dyDescent="0.25">
      <c r="A1023" t="s">
        <v>2414</v>
      </c>
      <c r="B1023" t="s">
        <v>2865</v>
      </c>
      <c r="C1023" t="s">
        <v>2697</v>
      </c>
      <c r="D1023">
        <v>0.48402291695786093</v>
      </c>
    </row>
    <row r="1024" spans="1:4" x14ac:dyDescent="0.25">
      <c r="A1024" t="s">
        <v>2414</v>
      </c>
      <c r="B1024" t="s">
        <v>2865</v>
      </c>
      <c r="C1024" t="s">
        <v>2698</v>
      </c>
      <c r="D1024">
        <v>2.2440978008048267E-2</v>
      </c>
    </row>
    <row r="1025" spans="1:4" x14ac:dyDescent="0.25">
      <c r="A1025" t="s">
        <v>2414</v>
      </c>
      <c r="B1025" t="s">
        <v>2865</v>
      </c>
      <c r="C1025" t="s">
        <v>2945</v>
      </c>
      <c r="D1025">
        <v>0</v>
      </c>
    </row>
    <row r="1026" spans="1:4" x14ac:dyDescent="0.25">
      <c r="A1026" t="s">
        <v>2414</v>
      </c>
      <c r="B1026" t="s">
        <v>2868</v>
      </c>
      <c r="C1026" t="s">
        <v>2690</v>
      </c>
      <c r="D1026">
        <v>26.12589305249001</v>
      </c>
    </row>
    <row r="1027" spans="1:4" x14ac:dyDescent="0.25">
      <c r="A1027" t="s">
        <v>2414</v>
      </c>
      <c r="B1027" t="s">
        <v>2868</v>
      </c>
      <c r="C1027" t="s">
        <v>2691</v>
      </c>
      <c r="D1027">
        <v>135.61670310668947</v>
      </c>
    </row>
    <row r="1028" spans="1:4" x14ac:dyDescent="0.25">
      <c r="A1028" t="s">
        <v>2414</v>
      </c>
      <c r="B1028" t="s">
        <v>2868</v>
      </c>
      <c r="C1028" t="s">
        <v>2692</v>
      </c>
      <c r="D1028">
        <v>229.51042584397763</v>
      </c>
    </row>
    <row r="1029" spans="1:4" x14ac:dyDescent="0.25">
      <c r="A1029" t="s">
        <v>2414</v>
      </c>
      <c r="B1029" t="s">
        <v>2868</v>
      </c>
      <c r="C1029" t="s">
        <v>2693</v>
      </c>
      <c r="D1029">
        <v>97.211649991367395</v>
      </c>
    </row>
    <row r="1030" spans="1:4" x14ac:dyDescent="0.25">
      <c r="A1030" t="s">
        <v>2414</v>
      </c>
      <c r="B1030" t="s">
        <v>2868</v>
      </c>
      <c r="C1030" t="s">
        <v>2694</v>
      </c>
      <c r="D1030">
        <v>45.010526242927575</v>
      </c>
    </row>
    <row r="1031" spans="1:4" x14ac:dyDescent="0.25">
      <c r="A1031" t="s">
        <v>2414</v>
      </c>
      <c r="B1031" t="s">
        <v>2868</v>
      </c>
      <c r="C1031" t="s">
        <v>2695</v>
      </c>
      <c r="D1031">
        <v>18.541592206169039</v>
      </c>
    </row>
    <row r="1032" spans="1:4" x14ac:dyDescent="0.25">
      <c r="A1032" t="s">
        <v>2414</v>
      </c>
      <c r="B1032" t="s">
        <v>2868</v>
      </c>
      <c r="C1032" t="s">
        <v>2696</v>
      </c>
      <c r="D1032">
        <v>18.541592206169039</v>
      </c>
    </row>
    <row r="1033" spans="1:4" x14ac:dyDescent="0.25">
      <c r="A1033" t="s">
        <v>2414</v>
      </c>
      <c r="B1033" t="s">
        <v>2868</v>
      </c>
      <c r="C1033" t="s">
        <v>2697</v>
      </c>
      <c r="D1033">
        <v>18.541592206169039</v>
      </c>
    </row>
    <row r="1034" spans="1:4" x14ac:dyDescent="0.25">
      <c r="A1034" t="s">
        <v>2414</v>
      </c>
      <c r="B1034" t="s">
        <v>2868</v>
      </c>
      <c r="C1034" t="s">
        <v>2698</v>
      </c>
      <c r="D1034">
        <v>18.541592206169039</v>
      </c>
    </row>
    <row r="1035" spans="1:4" x14ac:dyDescent="0.25">
      <c r="A1035" t="s">
        <v>2414</v>
      </c>
      <c r="B1035" t="s">
        <v>2868</v>
      </c>
      <c r="C1035" t="s">
        <v>2945</v>
      </c>
      <c r="D1035">
        <v>9.0321834878718104</v>
      </c>
    </row>
    <row r="1036" spans="1:4" x14ac:dyDescent="0.25">
      <c r="A1036" t="s">
        <v>2414</v>
      </c>
      <c r="B1036" t="s">
        <v>2864</v>
      </c>
      <c r="C1036" t="s">
        <v>2690</v>
      </c>
      <c r="D1036">
        <v>5.0273926500000004</v>
      </c>
    </row>
    <row r="1037" spans="1:4" x14ac:dyDescent="0.25">
      <c r="A1037" t="s">
        <v>2414</v>
      </c>
      <c r="B1037" t="s">
        <v>2864</v>
      </c>
      <c r="C1037" t="s">
        <v>2691</v>
      </c>
      <c r="D1037">
        <v>10.704077699999999</v>
      </c>
    </row>
    <row r="1038" spans="1:4" x14ac:dyDescent="0.25">
      <c r="A1038" t="s">
        <v>2414</v>
      </c>
      <c r="B1038" t="s">
        <v>2864</v>
      </c>
      <c r="C1038" t="s">
        <v>2692</v>
      </c>
      <c r="D1038">
        <v>7.6321731534449571</v>
      </c>
    </row>
    <row r="1039" spans="1:4" x14ac:dyDescent="0.25">
      <c r="A1039" t="s">
        <v>2414</v>
      </c>
      <c r="B1039" t="s">
        <v>2864</v>
      </c>
      <c r="C1039" t="s">
        <v>2693</v>
      </c>
      <c r="D1039">
        <v>8.6417096210625886</v>
      </c>
    </row>
    <row r="1040" spans="1:4" x14ac:dyDescent="0.25">
      <c r="A1040" t="s">
        <v>2414</v>
      </c>
      <c r="B1040" t="s">
        <v>2864</v>
      </c>
      <c r="C1040" t="s">
        <v>2694</v>
      </c>
      <c r="D1040">
        <v>0.29231796549245342</v>
      </c>
    </row>
    <row r="1041" spans="1:4" x14ac:dyDescent="0.25">
      <c r="A1041" t="s">
        <v>2414</v>
      </c>
      <c r="B1041" t="s">
        <v>2864</v>
      </c>
      <c r="C1041" t="s">
        <v>2695</v>
      </c>
      <c r="D1041">
        <v>0</v>
      </c>
    </row>
    <row r="1042" spans="1:4" x14ac:dyDescent="0.25">
      <c r="A1042" t="s">
        <v>2414</v>
      </c>
      <c r="B1042" t="s">
        <v>2864</v>
      </c>
      <c r="C1042" t="s">
        <v>2696</v>
      </c>
      <c r="D1042">
        <v>0</v>
      </c>
    </row>
    <row r="1043" spans="1:4" x14ac:dyDescent="0.25">
      <c r="A1043" t="s">
        <v>2414</v>
      </c>
      <c r="B1043" t="s">
        <v>2864</v>
      </c>
      <c r="C1043" t="s">
        <v>2697</v>
      </c>
      <c r="D1043">
        <v>0</v>
      </c>
    </row>
    <row r="1044" spans="1:4" x14ac:dyDescent="0.25">
      <c r="A1044" t="s">
        <v>2414</v>
      </c>
      <c r="B1044" t="s">
        <v>2864</v>
      </c>
      <c r="C1044" t="s">
        <v>2698</v>
      </c>
      <c r="D1044">
        <v>0</v>
      </c>
    </row>
    <row r="1045" spans="1:4" x14ac:dyDescent="0.25">
      <c r="A1045" t="s">
        <v>2414</v>
      </c>
      <c r="B1045" t="s">
        <v>2864</v>
      </c>
      <c r="C1045" t="s">
        <v>2945</v>
      </c>
      <c r="D1045">
        <v>0</v>
      </c>
    </row>
    <row r="1046" spans="1:4" x14ac:dyDescent="0.25">
      <c r="A1046" t="s">
        <v>2957</v>
      </c>
      <c r="B1046" t="s">
        <v>2867</v>
      </c>
      <c r="C1046" t="s">
        <v>2690</v>
      </c>
      <c r="D1046">
        <v>3.4346171807200161</v>
      </c>
    </row>
    <row r="1047" spans="1:4" x14ac:dyDescent="0.25">
      <c r="A1047" t="s">
        <v>2957</v>
      </c>
      <c r="B1047" t="s">
        <v>2867</v>
      </c>
      <c r="C1047" t="s">
        <v>2691</v>
      </c>
      <c r="D1047">
        <v>4.872929927998243E-2</v>
      </c>
    </row>
    <row r="1048" spans="1:4" x14ac:dyDescent="0.25">
      <c r="A1048" t="s">
        <v>2957</v>
      </c>
      <c r="B1048" t="s">
        <v>2867</v>
      </c>
      <c r="C1048" t="s">
        <v>2692</v>
      </c>
      <c r="D1048">
        <v>0</v>
      </c>
    </row>
    <row r="1049" spans="1:4" x14ac:dyDescent="0.25">
      <c r="A1049" t="s">
        <v>2957</v>
      </c>
      <c r="B1049" t="s">
        <v>2867</v>
      </c>
      <c r="C1049" t="s">
        <v>2693</v>
      </c>
      <c r="D1049">
        <v>0</v>
      </c>
    </row>
    <row r="1050" spans="1:4" x14ac:dyDescent="0.25">
      <c r="A1050" t="s">
        <v>2957</v>
      </c>
      <c r="B1050" t="s">
        <v>2867</v>
      </c>
      <c r="C1050" t="s">
        <v>2694</v>
      </c>
      <c r="D1050">
        <v>0</v>
      </c>
    </row>
    <row r="1051" spans="1:4" x14ac:dyDescent="0.25">
      <c r="A1051" t="s">
        <v>2957</v>
      </c>
      <c r="B1051" t="s">
        <v>2867</v>
      </c>
      <c r="C1051" t="s">
        <v>2695</v>
      </c>
      <c r="D1051">
        <v>0</v>
      </c>
    </row>
    <row r="1052" spans="1:4" x14ac:dyDescent="0.25">
      <c r="A1052" t="s">
        <v>2957</v>
      </c>
      <c r="B1052" t="s">
        <v>2867</v>
      </c>
      <c r="C1052" t="s">
        <v>2696</v>
      </c>
      <c r="D1052">
        <v>0</v>
      </c>
    </row>
    <row r="1053" spans="1:4" x14ac:dyDescent="0.25">
      <c r="A1053" t="s">
        <v>2957</v>
      </c>
      <c r="B1053" t="s">
        <v>2867</v>
      </c>
      <c r="C1053" t="s">
        <v>2697</v>
      </c>
      <c r="D1053">
        <v>0</v>
      </c>
    </row>
    <row r="1054" spans="1:4" x14ac:dyDescent="0.25">
      <c r="A1054" t="s">
        <v>2957</v>
      </c>
      <c r="B1054" t="s">
        <v>2867</v>
      </c>
      <c r="C1054" t="s">
        <v>2698</v>
      </c>
      <c r="D1054">
        <v>0</v>
      </c>
    </row>
    <row r="1055" spans="1:4" x14ac:dyDescent="0.25">
      <c r="A1055" t="s">
        <v>2957</v>
      </c>
      <c r="B1055" t="s">
        <v>2867</v>
      </c>
      <c r="C1055" t="s">
        <v>2945</v>
      </c>
      <c r="D1055">
        <v>0</v>
      </c>
    </row>
    <row r="1056" spans="1:4" x14ac:dyDescent="0.25">
      <c r="A1056" t="s">
        <v>2957</v>
      </c>
      <c r="B1056" t="s">
        <v>2861</v>
      </c>
      <c r="C1056" t="s">
        <v>2690</v>
      </c>
      <c r="D1056">
        <v>1376.5595251169989</v>
      </c>
    </row>
    <row r="1057" spans="1:4" x14ac:dyDescent="0.25">
      <c r="A1057" t="s">
        <v>2957</v>
      </c>
      <c r="B1057" t="s">
        <v>2861</v>
      </c>
      <c r="C1057" t="s">
        <v>2691</v>
      </c>
      <c r="D1057">
        <v>388.95462402672763</v>
      </c>
    </row>
    <row r="1058" spans="1:4" x14ac:dyDescent="0.25">
      <c r="A1058" t="s">
        <v>2957</v>
      </c>
      <c r="B1058" t="s">
        <v>2861</v>
      </c>
      <c r="C1058" t="s">
        <v>2692</v>
      </c>
      <c r="D1058">
        <v>47.759471035238064</v>
      </c>
    </row>
    <row r="1059" spans="1:4" x14ac:dyDescent="0.25">
      <c r="A1059" t="s">
        <v>2957</v>
      </c>
      <c r="B1059" t="s">
        <v>2861</v>
      </c>
      <c r="C1059" t="s">
        <v>2693</v>
      </c>
      <c r="D1059">
        <v>2.9831039702806139</v>
      </c>
    </row>
    <row r="1060" spans="1:4" x14ac:dyDescent="0.25">
      <c r="A1060" t="s">
        <v>2957</v>
      </c>
      <c r="B1060" t="s">
        <v>2861</v>
      </c>
      <c r="C1060" t="s">
        <v>2694</v>
      </c>
      <c r="D1060">
        <v>1.7428396144717508</v>
      </c>
    </row>
    <row r="1061" spans="1:4" x14ac:dyDescent="0.25">
      <c r="A1061" t="s">
        <v>2957</v>
      </c>
      <c r="B1061" t="s">
        <v>2861</v>
      </c>
      <c r="C1061" t="s">
        <v>2695</v>
      </c>
      <c r="D1061">
        <v>0.87141980723587542</v>
      </c>
    </row>
    <row r="1062" spans="1:4" x14ac:dyDescent="0.25">
      <c r="A1062" t="s">
        <v>2957</v>
      </c>
      <c r="B1062" t="s">
        <v>2861</v>
      </c>
      <c r="C1062" t="s">
        <v>2696</v>
      </c>
      <c r="D1062">
        <v>0.87141980723587542</v>
      </c>
    </row>
    <row r="1063" spans="1:4" x14ac:dyDescent="0.25">
      <c r="A1063" t="s">
        <v>2957</v>
      </c>
      <c r="B1063" t="s">
        <v>2861</v>
      </c>
      <c r="C1063" t="s">
        <v>2697</v>
      </c>
      <c r="D1063">
        <v>0.14359611181177409</v>
      </c>
    </row>
    <row r="1064" spans="1:4" x14ac:dyDescent="0.25">
      <c r="A1064" t="s">
        <v>2957</v>
      </c>
      <c r="B1064" t="s">
        <v>2861</v>
      </c>
      <c r="C1064" t="s">
        <v>2698</v>
      </c>
      <c r="D1064">
        <v>0</v>
      </c>
    </row>
    <row r="1065" spans="1:4" x14ac:dyDescent="0.25">
      <c r="A1065" t="s">
        <v>2957</v>
      </c>
      <c r="B1065" t="s">
        <v>2861</v>
      </c>
      <c r="C1065" t="s">
        <v>2945</v>
      </c>
      <c r="D1065">
        <v>0</v>
      </c>
    </row>
    <row r="1066" spans="1:4" x14ac:dyDescent="0.25">
      <c r="A1066" t="s">
        <v>2957</v>
      </c>
      <c r="B1066" t="s">
        <v>2862</v>
      </c>
      <c r="C1066" t="s">
        <v>2690</v>
      </c>
      <c r="D1066">
        <v>70.094870692998271</v>
      </c>
    </row>
    <row r="1067" spans="1:4" x14ac:dyDescent="0.25">
      <c r="A1067" t="s">
        <v>2957</v>
      </c>
      <c r="B1067" t="s">
        <v>2862</v>
      </c>
      <c r="C1067" t="s">
        <v>2691</v>
      </c>
      <c r="D1067">
        <v>9.1262676254414838</v>
      </c>
    </row>
    <row r="1068" spans="1:4" x14ac:dyDescent="0.25">
      <c r="A1068" t="s">
        <v>2957</v>
      </c>
      <c r="B1068" t="s">
        <v>2862</v>
      </c>
      <c r="C1068" t="s">
        <v>2692</v>
      </c>
      <c r="D1068">
        <v>0.17348421156029059</v>
      </c>
    </row>
    <row r="1069" spans="1:4" x14ac:dyDescent="0.25">
      <c r="A1069" t="s">
        <v>2957</v>
      </c>
      <c r="B1069" t="s">
        <v>2862</v>
      </c>
      <c r="C1069" t="s">
        <v>2693</v>
      </c>
      <c r="D1069">
        <v>0</v>
      </c>
    </row>
    <row r="1070" spans="1:4" x14ac:dyDescent="0.25">
      <c r="A1070" t="s">
        <v>2957</v>
      </c>
      <c r="B1070" t="s">
        <v>2862</v>
      </c>
      <c r="C1070" t="s">
        <v>2694</v>
      </c>
      <c r="D1070">
        <v>0</v>
      </c>
    </row>
    <row r="1071" spans="1:4" x14ac:dyDescent="0.25">
      <c r="A1071" t="s">
        <v>2957</v>
      </c>
      <c r="B1071" t="s">
        <v>2862</v>
      </c>
      <c r="C1071" t="s">
        <v>2695</v>
      </c>
      <c r="D1071">
        <v>0</v>
      </c>
    </row>
    <row r="1072" spans="1:4" x14ac:dyDescent="0.25">
      <c r="A1072" t="s">
        <v>2957</v>
      </c>
      <c r="B1072" t="s">
        <v>2862</v>
      </c>
      <c r="C1072" t="s">
        <v>2696</v>
      </c>
      <c r="D1072">
        <v>0</v>
      </c>
    </row>
    <row r="1073" spans="1:4" x14ac:dyDescent="0.25">
      <c r="A1073" t="s">
        <v>2957</v>
      </c>
      <c r="B1073" t="s">
        <v>2862</v>
      </c>
      <c r="C1073" t="s">
        <v>2697</v>
      </c>
      <c r="D1073">
        <v>0</v>
      </c>
    </row>
    <row r="1074" spans="1:4" x14ac:dyDescent="0.25">
      <c r="A1074" t="s">
        <v>2957</v>
      </c>
      <c r="B1074" t="s">
        <v>2862</v>
      </c>
      <c r="C1074" t="s">
        <v>2698</v>
      </c>
      <c r="D1074">
        <v>0</v>
      </c>
    </row>
    <row r="1075" spans="1:4" x14ac:dyDescent="0.25">
      <c r="A1075" t="s">
        <v>2957</v>
      </c>
      <c r="B1075" t="s">
        <v>2862</v>
      </c>
      <c r="C1075" t="s">
        <v>2945</v>
      </c>
      <c r="D1075">
        <v>0</v>
      </c>
    </row>
    <row r="1076" spans="1:4" x14ac:dyDescent="0.25">
      <c r="A1076" t="s">
        <v>2957</v>
      </c>
      <c r="B1076" t="s">
        <v>2866</v>
      </c>
      <c r="C1076" t="s">
        <v>2690</v>
      </c>
      <c r="D1076">
        <v>13.98906794219862</v>
      </c>
    </row>
    <row r="1077" spans="1:4" x14ac:dyDescent="0.25">
      <c r="A1077" t="s">
        <v>2957</v>
      </c>
      <c r="B1077" t="s">
        <v>2866</v>
      </c>
      <c r="C1077" t="s">
        <v>2691</v>
      </c>
      <c r="D1077">
        <v>8.677381886008245</v>
      </c>
    </row>
    <row r="1078" spans="1:4" x14ac:dyDescent="0.25">
      <c r="A1078" t="s">
        <v>2957</v>
      </c>
      <c r="B1078" t="s">
        <v>2866</v>
      </c>
      <c r="C1078" t="s">
        <v>2692</v>
      </c>
      <c r="D1078">
        <v>0.83435019179313297</v>
      </c>
    </row>
    <row r="1079" spans="1:4" x14ac:dyDescent="0.25">
      <c r="A1079" t="s">
        <v>2957</v>
      </c>
      <c r="B1079" t="s">
        <v>2866</v>
      </c>
      <c r="C1079" t="s">
        <v>2693</v>
      </c>
      <c r="D1079">
        <v>0</v>
      </c>
    </row>
    <row r="1080" spans="1:4" x14ac:dyDescent="0.25">
      <c r="A1080" t="s">
        <v>2957</v>
      </c>
      <c r="B1080" t="s">
        <v>2866</v>
      </c>
      <c r="C1080" t="s">
        <v>2694</v>
      </c>
      <c r="D1080">
        <v>0</v>
      </c>
    </row>
    <row r="1081" spans="1:4" x14ac:dyDescent="0.25">
      <c r="A1081" t="s">
        <v>2957</v>
      </c>
      <c r="B1081" t="s">
        <v>2866</v>
      </c>
      <c r="C1081" t="s">
        <v>2695</v>
      </c>
      <c r="D1081">
        <v>0</v>
      </c>
    </row>
    <row r="1082" spans="1:4" x14ac:dyDescent="0.25">
      <c r="A1082" t="s">
        <v>2957</v>
      </c>
      <c r="B1082" t="s">
        <v>2866</v>
      </c>
      <c r="C1082" t="s">
        <v>2696</v>
      </c>
      <c r="D1082">
        <v>0</v>
      </c>
    </row>
    <row r="1083" spans="1:4" x14ac:dyDescent="0.25">
      <c r="A1083" t="s">
        <v>2957</v>
      </c>
      <c r="B1083" t="s">
        <v>2866</v>
      </c>
      <c r="C1083" t="s">
        <v>2697</v>
      </c>
      <c r="D1083">
        <v>0</v>
      </c>
    </row>
    <row r="1084" spans="1:4" x14ac:dyDescent="0.25">
      <c r="A1084" t="s">
        <v>2957</v>
      </c>
      <c r="B1084" t="s">
        <v>2866</v>
      </c>
      <c r="C1084" t="s">
        <v>2698</v>
      </c>
      <c r="D1084">
        <v>0</v>
      </c>
    </row>
    <row r="1085" spans="1:4" x14ac:dyDescent="0.25">
      <c r="A1085" t="s">
        <v>2957</v>
      </c>
      <c r="B1085" t="s">
        <v>2866</v>
      </c>
      <c r="C1085" t="s">
        <v>2945</v>
      </c>
      <c r="D1085">
        <v>0</v>
      </c>
    </row>
    <row r="1086" spans="1:4" x14ac:dyDescent="0.25">
      <c r="A1086" t="s">
        <v>2957</v>
      </c>
      <c r="B1086" t="s">
        <v>2863</v>
      </c>
      <c r="C1086" t="s">
        <v>2690</v>
      </c>
      <c r="D1086">
        <v>111.73555542467247</v>
      </c>
    </row>
    <row r="1087" spans="1:4" x14ac:dyDescent="0.25">
      <c r="A1087" t="s">
        <v>2957</v>
      </c>
      <c r="B1087" t="s">
        <v>2863</v>
      </c>
      <c r="C1087" t="s">
        <v>2691</v>
      </c>
      <c r="D1087">
        <v>92.705951797745939</v>
      </c>
    </row>
    <row r="1088" spans="1:4" x14ac:dyDescent="0.25">
      <c r="A1088" t="s">
        <v>2957</v>
      </c>
      <c r="B1088" t="s">
        <v>2863</v>
      </c>
      <c r="C1088" t="s">
        <v>2692</v>
      </c>
      <c r="D1088">
        <v>75.32428660281343</v>
      </c>
    </row>
    <row r="1089" spans="1:4" x14ac:dyDescent="0.25">
      <c r="A1089" t="s">
        <v>2957</v>
      </c>
      <c r="B1089" t="s">
        <v>2863</v>
      </c>
      <c r="C1089" t="s">
        <v>2693</v>
      </c>
      <c r="D1089">
        <v>2.661535969967824</v>
      </c>
    </row>
    <row r="1090" spans="1:4" x14ac:dyDescent="0.25">
      <c r="A1090" t="s">
        <v>2957</v>
      </c>
      <c r="B1090" t="s">
        <v>2863</v>
      </c>
      <c r="C1090" t="s">
        <v>2694</v>
      </c>
      <c r="D1090">
        <v>0.13976299074280735</v>
      </c>
    </row>
    <row r="1091" spans="1:4" x14ac:dyDescent="0.25">
      <c r="A1091" t="s">
        <v>2957</v>
      </c>
      <c r="B1091" t="s">
        <v>2863</v>
      </c>
      <c r="C1091" t="s">
        <v>2695</v>
      </c>
      <c r="D1091">
        <v>6.9881495371403674E-2</v>
      </c>
    </row>
    <row r="1092" spans="1:4" x14ac:dyDescent="0.25">
      <c r="A1092" t="s">
        <v>2957</v>
      </c>
      <c r="B1092" t="s">
        <v>2863</v>
      </c>
      <c r="C1092" t="s">
        <v>2696</v>
      </c>
      <c r="D1092">
        <v>6.9881495371403674E-2</v>
      </c>
    </row>
    <row r="1093" spans="1:4" x14ac:dyDescent="0.25">
      <c r="A1093" t="s">
        <v>2957</v>
      </c>
      <c r="B1093" t="s">
        <v>2863</v>
      </c>
      <c r="C1093" t="s">
        <v>2697</v>
      </c>
      <c r="D1093">
        <v>6.9881495371403674E-2</v>
      </c>
    </row>
    <row r="1094" spans="1:4" x14ac:dyDescent="0.25">
      <c r="A1094" t="s">
        <v>2957</v>
      </c>
      <c r="B1094" t="s">
        <v>2863</v>
      </c>
      <c r="C1094" t="s">
        <v>2698</v>
      </c>
      <c r="D1094">
        <v>1.2484717943330018E-2</v>
      </c>
    </row>
    <row r="1095" spans="1:4" x14ac:dyDescent="0.25">
      <c r="A1095" t="s">
        <v>2957</v>
      </c>
      <c r="B1095" t="s">
        <v>2863</v>
      </c>
      <c r="C1095" t="s">
        <v>2945</v>
      </c>
      <c r="D1095">
        <v>0</v>
      </c>
    </row>
    <row r="1096" spans="1:4" x14ac:dyDescent="0.25">
      <c r="A1096" t="s">
        <v>2957</v>
      </c>
      <c r="B1096" t="s">
        <v>2869</v>
      </c>
      <c r="C1096" t="s">
        <v>2690</v>
      </c>
      <c r="D1096">
        <v>0.62344234999999992</v>
      </c>
    </row>
    <row r="1097" spans="1:4" x14ac:dyDescent="0.25">
      <c r="A1097" t="s">
        <v>2957</v>
      </c>
      <c r="B1097" t="s">
        <v>2869</v>
      </c>
      <c r="C1097" t="s">
        <v>2691</v>
      </c>
    </row>
    <row r="1098" spans="1:4" x14ac:dyDescent="0.25">
      <c r="A1098" t="s">
        <v>2957</v>
      </c>
      <c r="B1098" t="s">
        <v>2869</v>
      </c>
      <c r="C1098" t="s">
        <v>2692</v>
      </c>
    </row>
    <row r="1099" spans="1:4" x14ac:dyDescent="0.25">
      <c r="A1099" t="s">
        <v>2957</v>
      </c>
      <c r="B1099" t="s">
        <v>2869</v>
      </c>
      <c r="C1099" t="s">
        <v>2693</v>
      </c>
    </row>
    <row r="1100" spans="1:4" x14ac:dyDescent="0.25">
      <c r="A1100" t="s">
        <v>2957</v>
      </c>
      <c r="B1100" t="s">
        <v>2869</v>
      </c>
      <c r="C1100" t="s">
        <v>2694</v>
      </c>
    </row>
    <row r="1101" spans="1:4" x14ac:dyDescent="0.25">
      <c r="A1101" t="s">
        <v>2957</v>
      </c>
      <c r="B1101" t="s">
        <v>2869</v>
      </c>
      <c r="C1101" t="s">
        <v>2695</v>
      </c>
    </row>
    <row r="1102" spans="1:4" x14ac:dyDescent="0.25">
      <c r="A1102" t="s">
        <v>2957</v>
      </c>
      <c r="B1102" t="s">
        <v>2869</v>
      </c>
      <c r="C1102" t="s">
        <v>2696</v>
      </c>
    </row>
    <row r="1103" spans="1:4" x14ac:dyDescent="0.25">
      <c r="A1103" t="s">
        <v>2957</v>
      </c>
      <c r="B1103" t="s">
        <v>2869</v>
      </c>
      <c r="C1103" t="s">
        <v>2697</v>
      </c>
    </row>
    <row r="1104" spans="1:4" x14ac:dyDescent="0.25">
      <c r="A1104" t="s">
        <v>2957</v>
      </c>
      <c r="B1104" t="s">
        <v>2869</v>
      </c>
      <c r="C1104" t="s">
        <v>2698</v>
      </c>
    </row>
    <row r="1105" spans="1:4" x14ac:dyDescent="0.25">
      <c r="A1105" t="s">
        <v>2957</v>
      </c>
      <c r="B1105" t="s">
        <v>2869</v>
      </c>
      <c r="C1105" t="s">
        <v>2945</v>
      </c>
    </row>
    <row r="1106" spans="1:4" x14ac:dyDescent="0.25">
      <c r="A1106" t="s">
        <v>2957</v>
      </c>
      <c r="B1106" t="s">
        <v>2860</v>
      </c>
      <c r="C1106" t="s">
        <v>2690</v>
      </c>
      <c r="D1106">
        <v>1549.099349522005</v>
      </c>
    </row>
    <row r="1107" spans="1:4" x14ac:dyDescent="0.25">
      <c r="A1107" t="s">
        <v>2957</v>
      </c>
      <c r="B1107" t="s">
        <v>2860</v>
      </c>
      <c r="C1107" t="s">
        <v>2691</v>
      </c>
      <c r="D1107">
        <v>456.38000357601271</v>
      </c>
    </row>
    <row r="1108" spans="1:4" x14ac:dyDescent="0.25">
      <c r="A1108" t="s">
        <v>2957</v>
      </c>
      <c r="B1108" t="s">
        <v>2860</v>
      </c>
      <c r="C1108" t="s">
        <v>2692</v>
      </c>
      <c r="D1108">
        <v>42.688179993533332</v>
      </c>
    </row>
    <row r="1109" spans="1:4" x14ac:dyDescent="0.25">
      <c r="A1109" t="s">
        <v>2957</v>
      </c>
      <c r="B1109" t="s">
        <v>2860</v>
      </c>
      <c r="C1109" t="s">
        <v>2693</v>
      </c>
      <c r="D1109">
        <v>3.3961144427268377</v>
      </c>
    </row>
    <row r="1110" spans="1:4" x14ac:dyDescent="0.25">
      <c r="A1110" t="s">
        <v>2957</v>
      </c>
      <c r="B1110" t="s">
        <v>2860</v>
      </c>
      <c r="C1110" t="s">
        <v>2694</v>
      </c>
      <c r="D1110">
        <v>1.2118376885595885</v>
      </c>
    </row>
    <row r="1111" spans="1:4" x14ac:dyDescent="0.25">
      <c r="A1111" t="s">
        <v>2957</v>
      </c>
      <c r="B1111" t="s">
        <v>2860</v>
      </c>
      <c r="C1111" t="s">
        <v>2695</v>
      </c>
      <c r="D1111">
        <v>0.32759669107193207</v>
      </c>
    </row>
    <row r="1112" spans="1:4" x14ac:dyDescent="0.25">
      <c r="A1112" t="s">
        <v>2957</v>
      </c>
      <c r="B1112" t="s">
        <v>2860</v>
      </c>
      <c r="C1112" t="s">
        <v>2696</v>
      </c>
      <c r="D1112">
        <v>0.27712946451603071</v>
      </c>
    </row>
    <row r="1113" spans="1:4" x14ac:dyDescent="0.25">
      <c r="A1113" t="s">
        <v>2957</v>
      </c>
      <c r="B1113" t="s">
        <v>2860</v>
      </c>
      <c r="C1113" t="s">
        <v>2697</v>
      </c>
      <c r="D1113">
        <v>0.2382425516766363</v>
      </c>
    </row>
    <row r="1114" spans="1:4" x14ac:dyDescent="0.25">
      <c r="A1114" t="s">
        <v>2957</v>
      </c>
      <c r="B1114" t="s">
        <v>2860</v>
      </c>
      <c r="C1114" t="s">
        <v>2698</v>
      </c>
      <c r="D1114">
        <v>0.18960547217203652</v>
      </c>
    </row>
    <row r="1115" spans="1:4" x14ac:dyDescent="0.25">
      <c r="A1115" t="s">
        <v>2957</v>
      </c>
      <c r="B1115" t="s">
        <v>2860</v>
      </c>
      <c r="C1115" t="s">
        <v>2945</v>
      </c>
      <c r="D1115">
        <v>0.7974000477273463</v>
      </c>
    </row>
    <row r="1116" spans="1:4" x14ac:dyDescent="0.25">
      <c r="A1116" t="s">
        <v>2957</v>
      </c>
      <c r="B1116" t="s">
        <v>2865</v>
      </c>
      <c r="C1116" t="s">
        <v>2690</v>
      </c>
      <c r="D1116">
        <v>35.848247226329676</v>
      </c>
    </row>
    <row r="1117" spans="1:4" x14ac:dyDescent="0.25">
      <c r="A1117" t="s">
        <v>2957</v>
      </c>
      <c r="B1117" t="s">
        <v>2865</v>
      </c>
      <c r="C1117" t="s">
        <v>2691</v>
      </c>
      <c r="D1117">
        <v>19.728669781450701</v>
      </c>
    </row>
    <row r="1118" spans="1:4" x14ac:dyDescent="0.25">
      <c r="A1118" t="s">
        <v>2957</v>
      </c>
      <c r="B1118" t="s">
        <v>2865</v>
      </c>
      <c r="C1118" t="s">
        <v>2692</v>
      </c>
      <c r="D1118">
        <v>14.214146552531902</v>
      </c>
    </row>
    <row r="1119" spans="1:4" x14ac:dyDescent="0.25">
      <c r="A1119" t="s">
        <v>2957</v>
      </c>
      <c r="B1119" t="s">
        <v>2865</v>
      </c>
      <c r="C1119" t="s">
        <v>2693</v>
      </c>
      <c r="D1119">
        <v>5.0068413211470082</v>
      </c>
    </row>
    <row r="1120" spans="1:4" x14ac:dyDescent="0.25">
      <c r="A1120" t="s">
        <v>2957</v>
      </c>
      <c r="B1120" t="s">
        <v>2865</v>
      </c>
      <c r="C1120" t="s">
        <v>2694</v>
      </c>
      <c r="D1120">
        <v>4.9568934787799002</v>
      </c>
    </row>
    <row r="1121" spans="1:4" x14ac:dyDescent="0.25">
      <c r="A1121" t="s">
        <v>2957</v>
      </c>
      <c r="B1121" t="s">
        <v>2865</v>
      </c>
      <c r="C1121" t="s">
        <v>2695</v>
      </c>
      <c r="D1121">
        <v>2.4605830104254443</v>
      </c>
    </row>
    <row r="1122" spans="1:4" x14ac:dyDescent="0.25">
      <c r="A1122" t="s">
        <v>2957</v>
      </c>
      <c r="B1122" t="s">
        <v>2865</v>
      </c>
      <c r="C1122" t="s">
        <v>2696</v>
      </c>
      <c r="D1122">
        <v>1.752591273460008</v>
      </c>
    </row>
    <row r="1123" spans="1:4" x14ac:dyDescent="0.25">
      <c r="A1123" t="s">
        <v>2957</v>
      </c>
      <c r="B1123" t="s">
        <v>2865</v>
      </c>
      <c r="C1123" t="s">
        <v>2697</v>
      </c>
      <c r="D1123">
        <v>0.25087861300692504</v>
      </c>
    </row>
    <row r="1124" spans="1:4" x14ac:dyDescent="0.25">
      <c r="A1124" t="s">
        <v>2957</v>
      </c>
      <c r="B1124" t="s">
        <v>2865</v>
      </c>
      <c r="C1124" t="s">
        <v>2698</v>
      </c>
      <c r="D1124">
        <v>0.25087861300692504</v>
      </c>
    </row>
    <row r="1125" spans="1:4" x14ac:dyDescent="0.25">
      <c r="A1125" t="s">
        <v>2957</v>
      </c>
      <c r="B1125" t="s">
        <v>2865</v>
      </c>
      <c r="C1125" t="s">
        <v>2945</v>
      </c>
      <c r="D1125">
        <v>0.23664337986149903</v>
      </c>
    </row>
    <row r="1126" spans="1:4" x14ac:dyDescent="0.25">
      <c r="A1126" t="s">
        <v>2957</v>
      </c>
      <c r="B1126" t="s">
        <v>2868</v>
      </c>
      <c r="C1126" t="s">
        <v>2690</v>
      </c>
      <c r="D1126">
        <v>1176.6685320991903</v>
      </c>
    </row>
    <row r="1127" spans="1:4" x14ac:dyDescent="0.25">
      <c r="A1127" t="s">
        <v>2957</v>
      </c>
      <c r="B1127" t="s">
        <v>2868</v>
      </c>
      <c r="C1127" t="s">
        <v>2691</v>
      </c>
      <c r="D1127">
        <v>803.19344153103532</v>
      </c>
    </row>
    <row r="1128" spans="1:4" x14ac:dyDescent="0.25">
      <c r="A1128" t="s">
        <v>2957</v>
      </c>
      <c r="B1128" t="s">
        <v>2868</v>
      </c>
      <c r="C1128" t="s">
        <v>2692</v>
      </c>
      <c r="D1128">
        <v>433.32867177593351</v>
      </c>
    </row>
    <row r="1129" spans="1:4" x14ac:dyDescent="0.25">
      <c r="A1129" t="s">
        <v>2957</v>
      </c>
      <c r="B1129" t="s">
        <v>2868</v>
      </c>
      <c r="C1129" t="s">
        <v>2693</v>
      </c>
      <c r="D1129">
        <v>104.7963941503898</v>
      </c>
    </row>
    <row r="1130" spans="1:4" x14ac:dyDescent="0.25">
      <c r="A1130" t="s">
        <v>2957</v>
      </c>
      <c r="B1130" t="s">
        <v>2868</v>
      </c>
      <c r="C1130" t="s">
        <v>2694</v>
      </c>
      <c r="D1130">
        <v>64.99497760590522</v>
      </c>
    </row>
    <row r="1131" spans="1:4" x14ac:dyDescent="0.25">
      <c r="A1131" t="s">
        <v>2957</v>
      </c>
      <c r="B1131" t="s">
        <v>2868</v>
      </c>
      <c r="C1131" t="s">
        <v>2695</v>
      </c>
      <c r="D1131">
        <v>25.547031055529608</v>
      </c>
    </row>
    <row r="1132" spans="1:4" x14ac:dyDescent="0.25">
      <c r="A1132" t="s">
        <v>2957</v>
      </c>
      <c r="B1132" t="s">
        <v>2868</v>
      </c>
      <c r="C1132" t="s">
        <v>2696</v>
      </c>
      <c r="D1132">
        <v>20.622184073278163</v>
      </c>
    </row>
    <row r="1133" spans="1:4" x14ac:dyDescent="0.25">
      <c r="A1133" t="s">
        <v>2957</v>
      </c>
      <c r="B1133" t="s">
        <v>2868</v>
      </c>
      <c r="C1133" t="s">
        <v>2697</v>
      </c>
      <c r="D1133">
        <v>16.166897354221554</v>
      </c>
    </row>
    <row r="1134" spans="1:4" x14ac:dyDescent="0.25">
      <c r="A1134" t="s">
        <v>2957</v>
      </c>
      <c r="B1134" t="s">
        <v>2868</v>
      </c>
      <c r="C1134" t="s">
        <v>2698</v>
      </c>
      <c r="D1134">
        <v>15.353922688135006</v>
      </c>
    </row>
    <row r="1135" spans="1:4" x14ac:dyDescent="0.25">
      <c r="A1135" t="s">
        <v>2957</v>
      </c>
      <c r="B1135" t="s">
        <v>2868</v>
      </c>
      <c r="C1135" t="s">
        <v>2945</v>
      </c>
      <c r="D1135">
        <v>63.026413566380739</v>
      </c>
    </row>
    <row r="1136" spans="1:4" x14ac:dyDescent="0.25">
      <c r="A1136" t="s">
        <v>2957</v>
      </c>
      <c r="B1136" t="s">
        <v>2864</v>
      </c>
      <c r="C1136" t="s">
        <v>2690</v>
      </c>
      <c r="D1136">
        <v>30195.48786272767</v>
      </c>
    </row>
    <row r="1137" spans="1:4" x14ac:dyDescent="0.25">
      <c r="A1137" t="s">
        <v>2957</v>
      </c>
      <c r="B1137" t="s">
        <v>2864</v>
      </c>
      <c r="C1137" t="s">
        <v>2691</v>
      </c>
      <c r="D1137">
        <v>14494.914058261233</v>
      </c>
    </row>
    <row r="1138" spans="1:4" x14ac:dyDescent="0.25">
      <c r="A1138" t="s">
        <v>2957</v>
      </c>
      <c r="B1138" t="s">
        <v>2864</v>
      </c>
      <c r="C1138" t="s">
        <v>2692</v>
      </c>
      <c r="D1138">
        <v>7553.1290922963799</v>
      </c>
    </row>
    <row r="1139" spans="1:4" x14ac:dyDescent="0.25">
      <c r="A1139" t="s">
        <v>2957</v>
      </c>
      <c r="B1139" t="s">
        <v>2864</v>
      </c>
      <c r="C1139" t="s">
        <v>2693</v>
      </c>
      <c r="D1139">
        <v>1943.1908999068737</v>
      </c>
    </row>
    <row r="1140" spans="1:4" x14ac:dyDescent="0.25">
      <c r="A1140" t="s">
        <v>2957</v>
      </c>
      <c r="B1140" t="s">
        <v>2864</v>
      </c>
      <c r="C1140" t="s">
        <v>2694</v>
      </c>
      <c r="D1140">
        <v>1490.8904911902405</v>
      </c>
    </row>
    <row r="1141" spans="1:4" x14ac:dyDescent="0.25">
      <c r="A1141" t="s">
        <v>2957</v>
      </c>
      <c r="B1141" t="s">
        <v>2864</v>
      </c>
      <c r="C1141" t="s">
        <v>2695</v>
      </c>
      <c r="D1141">
        <v>711.47785871640417</v>
      </c>
    </row>
    <row r="1142" spans="1:4" x14ac:dyDescent="0.25">
      <c r="A1142" t="s">
        <v>2957</v>
      </c>
      <c r="B1142" t="s">
        <v>2864</v>
      </c>
      <c r="C1142" t="s">
        <v>2696</v>
      </c>
      <c r="D1142">
        <v>616.17052101653189</v>
      </c>
    </row>
    <row r="1143" spans="1:4" x14ac:dyDescent="0.25">
      <c r="A1143" t="s">
        <v>2957</v>
      </c>
      <c r="B1143" t="s">
        <v>2864</v>
      </c>
      <c r="C1143" t="s">
        <v>2697</v>
      </c>
      <c r="D1143">
        <v>570.20685151757243</v>
      </c>
    </row>
    <row r="1144" spans="1:4" x14ac:dyDescent="0.25">
      <c r="A1144" t="s">
        <v>2957</v>
      </c>
      <c r="B1144" t="s">
        <v>2864</v>
      </c>
      <c r="C1144" t="s">
        <v>2698</v>
      </c>
      <c r="D1144">
        <v>582.05066010777853</v>
      </c>
    </row>
    <row r="1145" spans="1:4" x14ac:dyDescent="0.25">
      <c r="A1145" t="s">
        <v>2957</v>
      </c>
      <c r="B1145" t="s">
        <v>2864</v>
      </c>
      <c r="C1145" t="s">
        <v>2945</v>
      </c>
      <c r="D1145">
        <v>2877.0827747993808</v>
      </c>
    </row>
    <row r="1146" spans="1:4" x14ac:dyDescent="0.25">
      <c r="A1146" t="s">
        <v>2406</v>
      </c>
      <c r="B1146" t="s">
        <v>2877</v>
      </c>
      <c r="C1146" t="s">
        <v>2690</v>
      </c>
      <c r="D1146">
        <v>113.64946519000002</v>
      </c>
    </row>
    <row r="1147" spans="1:4" x14ac:dyDescent="0.25">
      <c r="A1147" t="s">
        <v>2406</v>
      </c>
      <c r="B1147" t="s">
        <v>2877</v>
      </c>
      <c r="C1147" t="s">
        <v>2691</v>
      </c>
      <c r="D1147">
        <v>28.839530619999994</v>
      </c>
    </row>
    <row r="1148" spans="1:4" x14ac:dyDescent="0.25">
      <c r="A1148" t="s">
        <v>2406</v>
      </c>
      <c r="B1148" t="s">
        <v>2877</v>
      </c>
      <c r="C1148" t="s">
        <v>2692</v>
      </c>
      <c r="D1148">
        <v>2.97261475</v>
      </c>
    </row>
    <row r="1149" spans="1:4" x14ac:dyDescent="0.25">
      <c r="A1149" t="s">
        <v>2406</v>
      </c>
      <c r="B1149" t="s">
        <v>2877</v>
      </c>
      <c r="C1149" t="s">
        <v>2693</v>
      </c>
      <c r="D1149">
        <v>0.6435546900000001</v>
      </c>
    </row>
    <row r="1150" spans="1:4" x14ac:dyDescent="0.25">
      <c r="A1150" t="s">
        <v>2406</v>
      </c>
      <c r="B1150" t="s">
        <v>2877</v>
      </c>
      <c r="C1150" t="s">
        <v>2695</v>
      </c>
      <c r="D1150">
        <v>2.323091E-2</v>
      </c>
    </row>
    <row r="1151" spans="1:4" x14ac:dyDescent="0.25">
      <c r="A1151" t="s">
        <v>2406</v>
      </c>
      <c r="B1151" t="s">
        <v>2873</v>
      </c>
      <c r="C1151" t="s">
        <v>2690</v>
      </c>
      <c r="D1151">
        <v>159.85721575000002</v>
      </c>
    </row>
    <row r="1152" spans="1:4" x14ac:dyDescent="0.25">
      <c r="A1152" t="s">
        <v>2406</v>
      </c>
      <c r="B1152" t="s">
        <v>2873</v>
      </c>
      <c r="C1152" t="s">
        <v>2691</v>
      </c>
      <c r="D1152">
        <v>255.38111353000002</v>
      </c>
    </row>
    <row r="1153" spans="1:4" x14ac:dyDescent="0.25">
      <c r="A1153" t="s">
        <v>2406</v>
      </c>
      <c r="B1153" t="s">
        <v>2873</v>
      </c>
      <c r="C1153" t="s">
        <v>2692</v>
      </c>
      <c r="D1153">
        <v>166.05948362000001</v>
      </c>
    </row>
    <row r="1154" spans="1:4" x14ac:dyDescent="0.25">
      <c r="A1154" t="s">
        <v>2406</v>
      </c>
      <c r="B1154" t="s">
        <v>2873</v>
      </c>
      <c r="C1154" t="s">
        <v>2693</v>
      </c>
      <c r="D1154">
        <v>128.03089258</v>
      </c>
    </row>
    <row r="1155" spans="1:4" x14ac:dyDescent="0.25">
      <c r="A1155" t="s">
        <v>2406</v>
      </c>
      <c r="B1155" t="s">
        <v>2873</v>
      </c>
      <c r="C1155" t="s">
        <v>2694</v>
      </c>
      <c r="D1155">
        <v>100.30726506000002</v>
      </c>
    </row>
    <row r="1156" spans="1:4" x14ac:dyDescent="0.25">
      <c r="A1156" t="s">
        <v>2406</v>
      </c>
      <c r="B1156" t="s">
        <v>2873</v>
      </c>
      <c r="C1156" t="s">
        <v>2695</v>
      </c>
      <c r="D1156">
        <v>24.730000000000004</v>
      </c>
    </row>
    <row r="1157" spans="1:4" x14ac:dyDescent="0.25">
      <c r="A1157" t="s">
        <v>2406</v>
      </c>
      <c r="B1157" t="s">
        <v>2873</v>
      </c>
      <c r="C1157" t="s">
        <v>2696</v>
      </c>
      <c r="D1157">
        <v>3.0649999999999999</v>
      </c>
    </row>
    <row r="1158" spans="1:4" x14ac:dyDescent="0.25">
      <c r="A1158" t="s">
        <v>2406</v>
      </c>
      <c r="B1158" t="s">
        <v>2873</v>
      </c>
      <c r="C1158" t="s">
        <v>2697</v>
      </c>
      <c r="D1158">
        <v>4.915</v>
      </c>
    </row>
    <row r="1159" spans="1:4" x14ac:dyDescent="0.25">
      <c r="A1159" t="s">
        <v>2406</v>
      </c>
      <c r="B1159" t="s">
        <v>2873</v>
      </c>
      <c r="C1159" t="s">
        <v>2698</v>
      </c>
      <c r="D1159">
        <v>32.570999999999998</v>
      </c>
    </row>
    <row r="1160" spans="1:4" x14ac:dyDescent="0.25">
      <c r="A1160" t="s">
        <v>2406</v>
      </c>
      <c r="B1160" t="s">
        <v>2871</v>
      </c>
      <c r="C1160" t="s">
        <v>2690</v>
      </c>
      <c r="D1160">
        <v>66.631049790000077</v>
      </c>
    </row>
    <row r="1161" spans="1:4" x14ac:dyDescent="0.25">
      <c r="A1161" t="s">
        <v>2406</v>
      </c>
      <c r="B1161" t="s">
        <v>2871</v>
      </c>
      <c r="C1161" t="s">
        <v>2945</v>
      </c>
      <c r="D1161">
        <v>0.85267461999999994</v>
      </c>
    </row>
    <row r="1162" spans="1:4" x14ac:dyDescent="0.25">
      <c r="A1162" t="s">
        <v>2406</v>
      </c>
      <c r="B1162" t="s">
        <v>2871</v>
      </c>
      <c r="C1162" t="s">
        <v>2691</v>
      </c>
      <c r="D1162">
        <v>100.37246247000003</v>
      </c>
    </row>
    <row r="1163" spans="1:4" x14ac:dyDescent="0.25">
      <c r="A1163" t="s">
        <v>2406</v>
      </c>
      <c r="B1163" t="s">
        <v>2871</v>
      </c>
      <c r="C1163" t="s">
        <v>2692</v>
      </c>
      <c r="D1163">
        <v>15.512585650000005</v>
      </c>
    </row>
    <row r="1164" spans="1:4" x14ac:dyDescent="0.25">
      <c r="A1164" t="s">
        <v>2406</v>
      </c>
      <c r="B1164" t="s">
        <v>2871</v>
      </c>
      <c r="C1164" t="s">
        <v>2693</v>
      </c>
      <c r="D1164">
        <v>0.23590286999999999</v>
      </c>
    </row>
    <row r="1165" spans="1:4" x14ac:dyDescent="0.25">
      <c r="A1165" t="s">
        <v>2406</v>
      </c>
      <c r="B1165" t="s">
        <v>2871</v>
      </c>
      <c r="C1165" t="s">
        <v>2694</v>
      </c>
      <c r="D1165">
        <v>0.65059126</v>
      </c>
    </row>
    <row r="1166" spans="1:4" x14ac:dyDescent="0.25">
      <c r="A1166" t="s">
        <v>2406</v>
      </c>
      <c r="B1166" t="s">
        <v>2871</v>
      </c>
      <c r="C1166" t="s">
        <v>2696</v>
      </c>
      <c r="D1166">
        <v>0.66284191000000003</v>
      </c>
    </row>
    <row r="1167" spans="1:4" x14ac:dyDescent="0.25">
      <c r="A1167" t="s">
        <v>2406</v>
      </c>
      <c r="B1167" t="s">
        <v>2875</v>
      </c>
      <c r="C1167" t="s">
        <v>2690</v>
      </c>
      <c r="D1167">
        <v>37.476220110000028</v>
      </c>
    </row>
    <row r="1168" spans="1:4" x14ac:dyDescent="0.25">
      <c r="A1168" t="s">
        <v>2406</v>
      </c>
      <c r="B1168" t="s">
        <v>2875</v>
      </c>
      <c r="C1168" t="s">
        <v>2691</v>
      </c>
      <c r="D1168">
        <v>1352.0333646299996</v>
      </c>
    </row>
    <row r="1169" spans="1:4" x14ac:dyDescent="0.25">
      <c r="A1169" t="s">
        <v>2406</v>
      </c>
      <c r="B1169" t="s">
        <v>2875</v>
      </c>
      <c r="C1169" t="s">
        <v>2692</v>
      </c>
      <c r="D1169">
        <v>1085.5513448699999</v>
      </c>
    </row>
    <row r="1170" spans="1:4" x14ac:dyDescent="0.25">
      <c r="A1170" t="s">
        <v>2406</v>
      </c>
      <c r="B1170" t="s">
        <v>2875</v>
      </c>
      <c r="C1170" t="s">
        <v>2694</v>
      </c>
      <c r="D1170">
        <v>649</v>
      </c>
    </row>
    <row r="1171" spans="1:4" x14ac:dyDescent="0.25">
      <c r="A1171" t="s">
        <v>2406</v>
      </c>
      <c r="B1171" t="s">
        <v>2876</v>
      </c>
      <c r="C1171" t="s">
        <v>2690</v>
      </c>
      <c r="D1171">
        <v>94.952043230000072</v>
      </c>
    </row>
    <row r="1172" spans="1:4" x14ac:dyDescent="0.25">
      <c r="A1172" t="s">
        <v>2406</v>
      </c>
      <c r="B1172" t="s">
        <v>2876</v>
      </c>
      <c r="C1172" t="s">
        <v>2945</v>
      </c>
      <c r="D1172">
        <v>18.518977120000002</v>
      </c>
    </row>
    <row r="1173" spans="1:4" x14ac:dyDescent="0.25">
      <c r="A1173" t="s">
        <v>2406</v>
      </c>
      <c r="B1173" t="s">
        <v>2876</v>
      </c>
      <c r="C1173" t="s">
        <v>2691</v>
      </c>
      <c r="D1173">
        <v>78.381510689999971</v>
      </c>
    </row>
    <row r="1174" spans="1:4" x14ac:dyDescent="0.25">
      <c r="A1174" t="s">
        <v>2406</v>
      </c>
      <c r="B1174" t="s">
        <v>2876</v>
      </c>
      <c r="C1174" t="s">
        <v>2692</v>
      </c>
      <c r="D1174">
        <v>10.701300900000001</v>
      </c>
    </row>
    <row r="1175" spans="1:4" x14ac:dyDescent="0.25">
      <c r="A1175" t="s">
        <v>2406</v>
      </c>
      <c r="B1175" t="s">
        <v>2876</v>
      </c>
      <c r="C1175" t="s">
        <v>2694</v>
      </c>
      <c r="D1175">
        <v>7.3571447900000004</v>
      </c>
    </row>
    <row r="1176" spans="1:4" x14ac:dyDescent="0.25">
      <c r="A1176" t="s">
        <v>2406</v>
      </c>
      <c r="B1176" t="s">
        <v>2876</v>
      </c>
      <c r="C1176" t="s">
        <v>2697</v>
      </c>
      <c r="D1176">
        <v>0.40642874000000001</v>
      </c>
    </row>
    <row r="1177" spans="1:4" x14ac:dyDescent="0.25">
      <c r="A1177" t="s">
        <v>2406</v>
      </c>
      <c r="B1177" t="s">
        <v>2879</v>
      </c>
      <c r="C1177" t="s">
        <v>2690</v>
      </c>
      <c r="D1177">
        <v>5.8844141600000004</v>
      </c>
    </row>
    <row r="1178" spans="1:4" x14ac:dyDescent="0.25">
      <c r="A1178" t="s">
        <v>2406</v>
      </c>
      <c r="B1178" t="s">
        <v>2879</v>
      </c>
      <c r="C1178" t="s">
        <v>2691</v>
      </c>
      <c r="D1178">
        <v>0.32354063</v>
      </c>
    </row>
    <row r="1179" spans="1:4" x14ac:dyDescent="0.25">
      <c r="A1179" t="s">
        <v>2406</v>
      </c>
      <c r="B1179" t="s">
        <v>2870</v>
      </c>
      <c r="C1179" t="s">
        <v>2690</v>
      </c>
      <c r="D1179">
        <v>1006.0679717500008</v>
      </c>
    </row>
    <row r="1180" spans="1:4" x14ac:dyDescent="0.25">
      <c r="A1180" t="s">
        <v>2406</v>
      </c>
      <c r="B1180" t="s">
        <v>2870</v>
      </c>
      <c r="C1180" t="s">
        <v>2945</v>
      </c>
      <c r="D1180">
        <v>41.465339150000013</v>
      </c>
    </row>
    <row r="1181" spans="1:4" x14ac:dyDescent="0.25">
      <c r="A1181" t="s">
        <v>2406</v>
      </c>
      <c r="B1181" t="s">
        <v>2870</v>
      </c>
      <c r="C1181" t="s">
        <v>2691</v>
      </c>
      <c r="D1181">
        <v>1944.1303004300114</v>
      </c>
    </row>
    <row r="1182" spans="1:4" x14ac:dyDescent="0.25">
      <c r="A1182" t="s">
        <v>2406</v>
      </c>
      <c r="B1182" t="s">
        <v>2870</v>
      </c>
      <c r="C1182" t="s">
        <v>2692</v>
      </c>
      <c r="D1182">
        <v>1027.323716990001</v>
      </c>
    </row>
    <row r="1183" spans="1:4" x14ac:dyDescent="0.25">
      <c r="A1183" t="s">
        <v>2406</v>
      </c>
      <c r="B1183" t="s">
        <v>2870</v>
      </c>
      <c r="C1183" t="s">
        <v>2693</v>
      </c>
      <c r="D1183">
        <v>158.34855871000005</v>
      </c>
    </row>
    <row r="1184" spans="1:4" x14ac:dyDescent="0.25">
      <c r="A1184" t="s">
        <v>2406</v>
      </c>
      <c r="B1184" t="s">
        <v>2870</v>
      </c>
      <c r="C1184" t="s">
        <v>2694</v>
      </c>
      <c r="D1184">
        <v>59.359536699999985</v>
      </c>
    </row>
    <row r="1185" spans="1:4" x14ac:dyDescent="0.25">
      <c r="A1185" t="s">
        <v>2406</v>
      </c>
      <c r="B1185" t="s">
        <v>2870</v>
      </c>
      <c r="C1185" t="s">
        <v>2695</v>
      </c>
      <c r="D1185">
        <v>22.299143030000003</v>
      </c>
    </row>
    <row r="1186" spans="1:4" x14ac:dyDescent="0.25">
      <c r="A1186" t="s">
        <v>2406</v>
      </c>
      <c r="B1186" t="s">
        <v>2870</v>
      </c>
      <c r="C1186" t="s">
        <v>2696</v>
      </c>
      <c r="D1186">
        <v>14.404956429999997</v>
      </c>
    </row>
    <row r="1187" spans="1:4" x14ac:dyDescent="0.25">
      <c r="A1187" t="s">
        <v>2406</v>
      </c>
      <c r="B1187" t="s">
        <v>2870</v>
      </c>
      <c r="C1187" t="s">
        <v>2697</v>
      </c>
      <c r="D1187">
        <v>15.866249159999999</v>
      </c>
    </row>
    <row r="1188" spans="1:4" x14ac:dyDescent="0.25">
      <c r="A1188" t="s">
        <v>2406</v>
      </c>
      <c r="B1188" t="s">
        <v>2870</v>
      </c>
      <c r="C1188" t="s">
        <v>2698</v>
      </c>
      <c r="D1188">
        <v>10.231120360000002</v>
      </c>
    </row>
    <row r="1189" spans="1:4" x14ac:dyDescent="0.25">
      <c r="A1189" t="s">
        <v>2406</v>
      </c>
      <c r="B1189" t="s">
        <v>2874</v>
      </c>
      <c r="C1189" t="s">
        <v>2690</v>
      </c>
      <c r="D1189">
        <v>48.589570500000043</v>
      </c>
    </row>
    <row r="1190" spans="1:4" x14ac:dyDescent="0.25">
      <c r="A1190" t="s">
        <v>2406</v>
      </c>
      <c r="B1190" t="s">
        <v>2874</v>
      </c>
      <c r="C1190" t="s">
        <v>2945</v>
      </c>
      <c r="D1190">
        <v>4.7138595599999995</v>
      </c>
    </row>
    <row r="1191" spans="1:4" x14ac:dyDescent="0.25">
      <c r="A1191" t="s">
        <v>2406</v>
      </c>
      <c r="B1191" t="s">
        <v>2874</v>
      </c>
      <c r="C1191" t="s">
        <v>2691</v>
      </c>
      <c r="D1191">
        <v>94.224942939999949</v>
      </c>
    </row>
    <row r="1192" spans="1:4" x14ac:dyDescent="0.25">
      <c r="A1192" t="s">
        <v>2406</v>
      </c>
      <c r="B1192" t="s">
        <v>2874</v>
      </c>
      <c r="C1192" t="s">
        <v>2692</v>
      </c>
      <c r="D1192">
        <v>77.282709720000028</v>
      </c>
    </row>
    <row r="1193" spans="1:4" x14ac:dyDescent="0.25">
      <c r="A1193" t="s">
        <v>2406</v>
      </c>
      <c r="B1193" t="s">
        <v>2874</v>
      </c>
      <c r="C1193" t="s">
        <v>2693</v>
      </c>
      <c r="D1193">
        <v>15.422817649999999</v>
      </c>
    </row>
    <row r="1194" spans="1:4" x14ac:dyDescent="0.25">
      <c r="A1194" t="s">
        <v>2406</v>
      </c>
      <c r="B1194" t="s">
        <v>2874</v>
      </c>
      <c r="C1194" t="s">
        <v>2694</v>
      </c>
      <c r="D1194">
        <v>2.5272553499999999</v>
      </c>
    </row>
    <row r="1195" spans="1:4" x14ac:dyDescent="0.25">
      <c r="A1195" t="s">
        <v>2406</v>
      </c>
      <c r="B1195" t="s">
        <v>2874</v>
      </c>
      <c r="C1195" t="s">
        <v>2695</v>
      </c>
      <c r="D1195">
        <v>2.5556554399999998</v>
      </c>
    </row>
    <row r="1196" spans="1:4" x14ac:dyDescent="0.25">
      <c r="A1196" t="s">
        <v>2406</v>
      </c>
      <c r="B1196" t="s">
        <v>2874</v>
      </c>
      <c r="C1196" t="s">
        <v>2696</v>
      </c>
      <c r="D1196">
        <v>1.23426357</v>
      </c>
    </row>
    <row r="1197" spans="1:4" x14ac:dyDescent="0.25">
      <c r="A1197" t="s">
        <v>2406</v>
      </c>
      <c r="B1197" t="s">
        <v>2874</v>
      </c>
      <c r="C1197" t="s">
        <v>2697</v>
      </c>
      <c r="D1197">
        <v>1.8129544199999998</v>
      </c>
    </row>
    <row r="1198" spans="1:4" x14ac:dyDescent="0.25">
      <c r="A1198" t="s">
        <v>2406</v>
      </c>
      <c r="B1198" t="s">
        <v>2874</v>
      </c>
      <c r="C1198" t="s">
        <v>2698</v>
      </c>
      <c r="D1198">
        <v>0.71640502000000006</v>
      </c>
    </row>
    <row r="1199" spans="1:4" x14ac:dyDescent="0.25">
      <c r="A1199" t="s">
        <v>2406</v>
      </c>
      <c r="B1199" t="s">
        <v>2878</v>
      </c>
      <c r="C1199" t="s">
        <v>2690</v>
      </c>
      <c r="D1199">
        <v>27.594627189999986</v>
      </c>
    </row>
    <row r="1200" spans="1:4" x14ac:dyDescent="0.25">
      <c r="A1200" t="s">
        <v>2406</v>
      </c>
      <c r="B1200" t="s">
        <v>2878</v>
      </c>
      <c r="C1200" t="s">
        <v>2945</v>
      </c>
      <c r="D1200">
        <v>5.01872176</v>
      </c>
    </row>
    <row r="1201" spans="1:4" x14ac:dyDescent="0.25">
      <c r="A1201" t="s">
        <v>2406</v>
      </c>
      <c r="B1201" t="s">
        <v>2878</v>
      </c>
      <c r="C1201" t="s">
        <v>2691</v>
      </c>
      <c r="D1201">
        <v>88.589135150000018</v>
      </c>
    </row>
    <row r="1202" spans="1:4" x14ac:dyDescent="0.25">
      <c r="A1202" t="s">
        <v>2406</v>
      </c>
      <c r="B1202" t="s">
        <v>2878</v>
      </c>
      <c r="C1202" t="s">
        <v>2692</v>
      </c>
      <c r="D1202">
        <v>4.9368602700000004</v>
      </c>
    </row>
    <row r="1203" spans="1:4" x14ac:dyDescent="0.25">
      <c r="A1203" t="s">
        <v>2406</v>
      </c>
      <c r="B1203" t="s">
        <v>2878</v>
      </c>
      <c r="C1203" t="s">
        <v>2697</v>
      </c>
      <c r="D1203">
        <v>6.8567906500000007</v>
      </c>
    </row>
    <row r="1204" spans="1:4" x14ac:dyDescent="0.25">
      <c r="A1204" t="s">
        <v>2406</v>
      </c>
      <c r="B1204" t="s">
        <v>2872</v>
      </c>
      <c r="C1204" t="s">
        <v>2690</v>
      </c>
      <c r="D1204">
        <v>95.863546480000053</v>
      </c>
    </row>
    <row r="1205" spans="1:4" x14ac:dyDescent="0.25">
      <c r="A1205" t="s">
        <v>2406</v>
      </c>
      <c r="B1205" t="s">
        <v>2872</v>
      </c>
      <c r="C1205" t="s">
        <v>2945</v>
      </c>
      <c r="D1205">
        <v>1.6824867999999999</v>
      </c>
    </row>
    <row r="1206" spans="1:4" x14ac:dyDescent="0.25">
      <c r="A1206" t="s">
        <v>2406</v>
      </c>
      <c r="B1206" t="s">
        <v>2872</v>
      </c>
      <c r="C1206" t="s">
        <v>2691</v>
      </c>
      <c r="D1206">
        <v>32.968931499999989</v>
      </c>
    </row>
    <row r="1207" spans="1:4" x14ac:dyDescent="0.25">
      <c r="A1207" t="s">
        <v>2406</v>
      </c>
      <c r="B1207" t="s">
        <v>2872</v>
      </c>
      <c r="C1207" t="s">
        <v>2692</v>
      </c>
      <c r="D1207">
        <v>21.896695820000005</v>
      </c>
    </row>
    <row r="1208" spans="1:4" x14ac:dyDescent="0.25">
      <c r="A1208" t="s">
        <v>2406</v>
      </c>
      <c r="B1208" t="s">
        <v>2872</v>
      </c>
      <c r="C1208" t="s">
        <v>2693</v>
      </c>
      <c r="D1208">
        <v>4.5050438700000006</v>
      </c>
    </row>
    <row r="1209" spans="1:4" x14ac:dyDescent="0.25">
      <c r="A1209" t="s">
        <v>2406</v>
      </c>
      <c r="B1209" t="s">
        <v>2872</v>
      </c>
      <c r="C1209" t="s">
        <v>2694</v>
      </c>
      <c r="D1209">
        <v>1.3879548399999999</v>
      </c>
    </row>
    <row r="1210" spans="1:4" x14ac:dyDescent="0.25">
      <c r="A1210" t="s">
        <v>2406</v>
      </c>
      <c r="B1210" t="s">
        <v>2872</v>
      </c>
      <c r="C1210" t="s">
        <v>2695</v>
      </c>
      <c r="D1210">
        <v>1.1106952200000002</v>
      </c>
    </row>
    <row r="1211" spans="1:4" x14ac:dyDescent="0.25">
      <c r="A1211" t="s">
        <v>2406</v>
      </c>
      <c r="B1211" t="s">
        <v>2872</v>
      </c>
      <c r="C1211" t="s">
        <v>2696</v>
      </c>
      <c r="D1211">
        <v>0.33289385000000005</v>
      </c>
    </row>
    <row r="1212" spans="1:4" x14ac:dyDescent="0.25">
      <c r="A1212" t="s">
        <v>2406</v>
      </c>
      <c r="B1212" t="s">
        <v>2872</v>
      </c>
      <c r="C1212" t="s">
        <v>2698</v>
      </c>
      <c r="D1212">
        <v>1.0009646299999999</v>
      </c>
    </row>
    <row r="1213" spans="1:4" x14ac:dyDescent="0.25">
      <c r="A1213" t="s">
        <v>2411</v>
      </c>
      <c r="B1213" t="s">
        <v>2877</v>
      </c>
      <c r="C1213" t="s">
        <v>2690</v>
      </c>
      <c r="D1213">
        <v>571.37445427000023</v>
      </c>
    </row>
    <row r="1214" spans="1:4" x14ac:dyDescent="0.25">
      <c r="A1214" t="s">
        <v>2411</v>
      </c>
      <c r="B1214" t="s">
        <v>2877</v>
      </c>
      <c r="C1214" t="s">
        <v>2945</v>
      </c>
      <c r="D1214">
        <v>7.2426294700000007</v>
      </c>
    </row>
    <row r="1215" spans="1:4" x14ac:dyDescent="0.25">
      <c r="A1215" t="s">
        <v>2411</v>
      </c>
      <c r="B1215" t="s">
        <v>2877</v>
      </c>
      <c r="C1215" t="s">
        <v>2691</v>
      </c>
      <c r="D1215">
        <v>1809.2195324400013</v>
      </c>
    </row>
    <row r="1216" spans="1:4" x14ac:dyDescent="0.25">
      <c r="A1216" t="s">
        <v>2411</v>
      </c>
      <c r="B1216" t="s">
        <v>2877</v>
      </c>
      <c r="C1216" t="s">
        <v>2692</v>
      </c>
      <c r="D1216">
        <v>2556.039452440004</v>
      </c>
    </row>
    <row r="1217" spans="1:4" x14ac:dyDescent="0.25">
      <c r="A1217" t="s">
        <v>2411</v>
      </c>
      <c r="B1217" t="s">
        <v>2877</v>
      </c>
      <c r="C1217" t="s">
        <v>2693</v>
      </c>
      <c r="D1217">
        <v>189.02132009999997</v>
      </c>
    </row>
    <row r="1218" spans="1:4" x14ac:dyDescent="0.25">
      <c r="A1218" t="s">
        <v>2411</v>
      </c>
      <c r="B1218" t="s">
        <v>2877</v>
      </c>
      <c r="C1218" t="s">
        <v>2694</v>
      </c>
      <c r="D1218">
        <v>35.012414190000001</v>
      </c>
    </row>
    <row r="1219" spans="1:4" x14ac:dyDescent="0.25">
      <c r="A1219" t="s">
        <v>2411</v>
      </c>
      <c r="B1219" t="s">
        <v>2877</v>
      </c>
      <c r="C1219" t="s">
        <v>2695</v>
      </c>
      <c r="D1219">
        <v>8.9387230399999993</v>
      </c>
    </row>
    <row r="1220" spans="1:4" x14ac:dyDescent="0.25">
      <c r="A1220" t="s">
        <v>2411</v>
      </c>
      <c r="B1220" t="s">
        <v>2877</v>
      </c>
      <c r="C1220" t="s">
        <v>2696</v>
      </c>
      <c r="D1220">
        <v>3.2109999999999999</v>
      </c>
    </row>
    <row r="1221" spans="1:4" x14ac:dyDescent="0.25">
      <c r="A1221" t="s">
        <v>2411</v>
      </c>
      <c r="B1221" t="s">
        <v>2877</v>
      </c>
      <c r="C1221" t="s">
        <v>2698</v>
      </c>
      <c r="D1221">
        <v>2.91</v>
      </c>
    </row>
    <row r="1222" spans="1:4" x14ac:dyDescent="0.25">
      <c r="A1222" t="s">
        <v>2411</v>
      </c>
      <c r="B1222" t="s">
        <v>2873</v>
      </c>
      <c r="C1222" t="s">
        <v>2690</v>
      </c>
      <c r="D1222">
        <v>5152.3582338399983</v>
      </c>
    </row>
    <row r="1223" spans="1:4" x14ac:dyDescent="0.25">
      <c r="A1223" t="s">
        <v>2411</v>
      </c>
      <c r="B1223" t="s">
        <v>2873</v>
      </c>
      <c r="C1223" t="s">
        <v>2945</v>
      </c>
      <c r="D1223">
        <v>36.838999999999999</v>
      </c>
    </row>
    <row r="1224" spans="1:4" x14ac:dyDescent="0.25">
      <c r="A1224" t="s">
        <v>2411</v>
      </c>
      <c r="B1224" t="s">
        <v>2873</v>
      </c>
      <c r="C1224" t="s">
        <v>2691</v>
      </c>
      <c r="D1224">
        <v>7032.6542495399981</v>
      </c>
    </row>
    <row r="1225" spans="1:4" x14ac:dyDescent="0.25">
      <c r="A1225" t="s">
        <v>2411</v>
      </c>
      <c r="B1225" t="s">
        <v>2873</v>
      </c>
      <c r="C1225" t="s">
        <v>2692</v>
      </c>
      <c r="D1225">
        <v>4974.830858900008</v>
      </c>
    </row>
    <row r="1226" spans="1:4" x14ac:dyDescent="0.25">
      <c r="A1226" t="s">
        <v>2411</v>
      </c>
      <c r="B1226" t="s">
        <v>2873</v>
      </c>
      <c r="C1226" t="s">
        <v>2693</v>
      </c>
      <c r="D1226">
        <v>929.38607873000024</v>
      </c>
    </row>
    <row r="1227" spans="1:4" x14ac:dyDescent="0.25">
      <c r="A1227" t="s">
        <v>2411</v>
      </c>
      <c r="B1227" t="s">
        <v>2873</v>
      </c>
      <c r="C1227" t="s">
        <v>2694</v>
      </c>
      <c r="D1227">
        <v>417.14105131000002</v>
      </c>
    </row>
    <row r="1228" spans="1:4" x14ac:dyDescent="0.25">
      <c r="A1228" t="s">
        <v>2411</v>
      </c>
      <c r="B1228" t="s">
        <v>2873</v>
      </c>
      <c r="C1228" t="s">
        <v>2695</v>
      </c>
      <c r="D1228">
        <v>140.60155834000003</v>
      </c>
    </row>
    <row r="1229" spans="1:4" x14ac:dyDescent="0.25">
      <c r="A1229" t="s">
        <v>2411</v>
      </c>
      <c r="B1229" t="s">
        <v>2873</v>
      </c>
      <c r="C1229" t="s">
        <v>2696</v>
      </c>
      <c r="D1229">
        <v>44.224045540000006</v>
      </c>
    </row>
    <row r="1230" spans="1:4" x14ac:dyDescent="0.25">
      <c r="A1230" t="s">
        <v>2411</v>
      </c>
      <c r="B1230" t="s">
        <v>2873</v>
      </c>
      <c r="C1230" t="s">
        <v>2697</v>
      </c>
      <c r="D1230">
        <v>1.405</v>
      </c>
    </row>
    <row r="1231" spans="1:4" x14ac:dyDescent="0.25">
      <c r="A1231" t="s">
        <v>2411</v>
      </c>
      <c r="B1231" t="s">
        <v>2873</v>
      </c>
      <c r="C1231" t="s">
        <v>2698</v>
      </c>
      <c r="D1231">
        <v>27.329710379999998</v>
      </c>
    </row>
    <row r="1232" spans="1:4" x14ac:dyDescent="0.25">
      <c r="A1232" t="s">
        <v>2411</v>
      </c>
      <c r="B1232" t="s">
        <v>2871</v>
      </c>
      <c r="C1232" t="s">
        <v>2690</v>
      </c>
      <c r="D1232">
        <v>677.44633521000321</v>
      </c>
    </row>
    <row r="1233" spans="1:4" x14ac:dyDescent="0.25">
      <c r="A1233" t="s">
        <v>2411</v>
      </c>
      <c r="B1233" t="s">
        <v>2871</v>
      </c>
      <c r="C1233" t="s">
        <v>2945</v>
      </c>
      <c r="D1233">
        <v>4.3526442100000002</v>
      </c>
    </row>
    <row r="1234" spans="1:4" x14ac:dyDescent="0.25">
      <c r="A1234" t="s">
        <v>2411</v>
      </c>
      <c r="B1234" t="s">
        <v>2871</v>
      </c>
      <c r="C1234" t="s">
        <v>2691</v>
      </c>
      <c r="D1234">
        <v>5810.5419562900033</v>
      </c>
    </row>
    <row r="1235" spans="1:4" x14ac:dyDescent="0.25">
      <c r="A1235" t="s">
        <v>2411</v>
      </c>
      <c r="B1235" t="s">
        <v>2871</v>
      </c>
      <c r="C1235" t="s">
        <v>2692</v>
      </c>
      <c r="D1235">
        <v>9176.6342169999753</v>
      </c>
    </row>
    <row r="1236" spans="1:4" x14ac:dyDescent="0.25">
      <c r="A1236" t="s">
        <v>2411</v>
      </c>
      <c r="B1236" t="s">
        <v>2871</v>
      </c>
      <c r="C1236" t="s">
        <v>2693</v>
      </c>
      <c r="D1236">
        <v>3734.8767654900107</v>
      </c>
    </row>
    <row r="1237" spans="1:4" x14ac:dyDescent="0.25">
      <c r="A1237" t="s">
        <v>2411</v>
      </c>
      <c r="B1237" t="s">
        <v>2871</v>
      </c>
      <c r="C1237" t="s">
        <v>2694</v>
      </c>
      <c r="D1237">
        <v>2900.3419457499999</v>
      </c>
    </row>
    <row r="1238" spans="1:4" x14ac:dyDescent="0.25">
      <c r="A1238" t="s">
        <v>2411</v>
      </c>
      <c r="B1238" t="s">
        <v>2871</v>
      </c>
      <c r="C1238" t="s">
        <v>2695</v>
      </c>
      <c r="D1238">
        <v>23.419609159999993</v>
      </c>
    </row>
    <row r="1239" spans="1:4" x14ac:dyDescent="0.25">
      <c r="A1239" t="s">
        <v>2411</v>
      </c>
      <c r="B1239" t="s">
        <v>2871</v>
      </c>
      <c r="C1239" t="s">
        <v>2696</v>
      </c>
      <c r="D1239">
        <v>12.999782339999999</v>
      </c>
    </row>
    <row r="1240" spans="1:4" x14ac:dyDescent="0.25">
      <c r="A1240" t="s">
        <v>2411</v>
      </c>
      <c r="B1240" t="s">
        <v>2871</v>
      </c>
      <c r="C1240" t="s">
        <v>2697</v>
      </c>
      <c r="D1240">
        <v>3.04500006</v>
      </c>
    </row>
    <row r="1241" spans="1:4" x14ac:dyDescent="0.25">
      <c r="A1241" t="s">
        <v>2411</v>
      </c>
      <c r="B1241" t="s">
        <v>2871</v>
      </c>
      <c r="C1241" t="s">
        <v>2698</v>
      </c>
      <c r="D1241">
        <v>1.8589795900000001</v>
      </c>
    </row>
    <row r="1242" spans="1:4" x14ac:dyDescent="0.25">
      <c r="A1242" t="s">
        <v>2411</v>
      </c>
      <c r="B1242" t="s">
        <v>2875</v>
      </c>
      <c r="C1242" t="s">
        <v>2690</v>
      </c>
      <c r="D1242">
        <v>108.29840400000002</v>
      </c>
    </row>
    <row r="1243" spans="1:4" x14ac:dyDescent="0.25">
      <c r="A1243" t="s">
        <v>2411</v>
      </c>
      <c r="B1243" t="s">
        <v>2875</v>
      </c>
      <c r="C1243" t="s">
        <v>2945</v>
      </c>
      <c r="D1243">
        <v>18.809151750000002</v>
      </c>
    </row>
    <row r="1244" spans="1:4" x14ac:dyDescent="0.25">
      <c r="A1244" t="s">
        <v>2411</v>
      </c>
      <c r="B1244" t="s">
        <v>2875</v>
      </c>
      <c r="C1244" t="s">
        <v>2691</v>
      </c>
      <c r="D1244">
        <v>891.52105196999969</v>
      </c>
    </row>
    <row r="1245" spans="1:4" x14ac:dyDescent="0.25">
      <c r="A1245" t="s">
        <v>2411</v>
      </c>
      <c r="B1245" t="s">
        <v>2875</v>
      </c>
      <c r="C1245" t="s">
        <v>2692</v>
      </c>
      <c r="D1245">
        <v>1454.8140743899999</v>
      </c>
    </row>
    <row r="1246" spans="1:4" x14ac:dyDescent="0.25">
      <c r="A1246" t="s">
        <v>2411</v>
      </c>
      <c r="B1246" t="s">
        <v>2875</v>
      </c>
      <c r="C1246" t="s">
        <v>2693</v>
      </c>
      <c r="D1246">
        <v>151.28105352000006</v>
      </c>
    </row>
    <row r="1247" spans="1:4" x14ac:dyDescent="0.25">
      <c r="A1247" t="s">
        <v>2411</v>
      </c>
      <c r="B1247" t="s">
        <v>2875</v>
      </c>
      <c r="C1247" t="s">
        <v>2694</v>
      </c>
      <c r="D1247">
        <v>7.3890214399999996</v>
      </c>
    </row>
    <row r="1248" spans="1:4" x14ac:dyDescent="0.25">
      <c r="A1248" t="s">
        <v>2411</v>
      </c>
      <c r="B1248" t="s">
        <v>2876</v>
      </c>
      <c r="C1248" t="s">
        <v>2690</v>
      </c>
      <c r="D1248">
        <v>2317.7467947799996</v>
      </c>
    </row>
    <row r="1249" spans="1:4" x14ac:dyDescent="0.25">
      <c r="A1249" t="s">
        <v>2411</v>
      </c>
      <c r="B1249" t="s">
        <v>2876</v>
      </c>
      <c r="C1249" t="s">
        <v>2945</v>
      </c>
      <c r="D1249">
        <v>20.87894202</v>
      </c>
    </row>
    <row r="1250" spans="1:4" x14ac:dyDescent="0.25">
      <c r="A1250" t="s">
        <v>2411</v>
      </c>
      <c r="B1250" t="s">
        <v>2876</v>
      </c>
      <c r="C1250" t="s">
        <v>2691</v>
      </c>
      <c r="D1250">
        <v>6622.1174688500032</v>
      </c>
    </row>
    <row r="1251" spans="1:4" x14ac:dyDescent="0.25">
      <c r="A1251" t="s">
        <v>2411</v>
      </c>
      <c r="B1251" t="s">
        <v>2876</v>
      </c>
      <c r="C1251" t="s">
        <v>2692</v>
      </c>
      <c r="D1251">
        <v>9495.6655542199642</v>
      </c>
    </row>
    <row r="1252" spans="1:4" x14ac:dyDescent="0.25">
      <c r="A1252" t="s">
        <v>2411</v>
      </c>
      <c r="B1252" t="s">
        <v>2876</v>
      </c>
      <c r="C1252" t="s">
        <v>2693</v>
      </c>
      <c r="D1252">
        <v>702.82366582999987</v>
      </c>
    </row>
    <row r="1253" spans="1:4" x14ac:dyDescent="0.25">
      <c r="A1253" t="s">
        <v>2411</v>
      </c>
      <c r="B1253" t="s">
        <v>2876</v>
      </c>
      <c r="C1253" t="s">
        <v>2694</v>
      </c>
      <c r="D1253">
        <v>86.14547979000001</v>
      </c>
    </row>
    <row r="1254" spans="1:4" x14ac:dyDescent="0.25">
      <c r="A1254" t="s">
        <v>2411</v>
      </c>
      <c r="B1254" t="s">
        <v>2876</v>
      </c>
      <c r="C1254" t="s">
        <v>2695</v>
      </c>
      <c r="D1254">
        <v>2.7785957999999997</v>
      </c>
    </row>
    <row r="1255" spans="1:4" x14ac:dyDescent="0.25">
      <c r="A1255" t="s">
        <v>2411</v>
      </c>
      <c r="B1255" t="s">
        <v>2876</v>
      </c>
      <c r="C1255" t="s">
        <v>2696</v>
      </c>
      <c r="D1255">
        <v>9.7743126399999998</v>
      </c>
    </row>
    <row r="1256" spans="1:4" x14ac:dyDescent="0.25">
      <c r="A1256" t="s">
        <v>2411</v>
      </c>
      <c r="B1256" t="s">
        <v>2876</v>
      </c>
      <c r="C1256" t="s">
        <v>2697</v>
      </c>
      <c r="D1256">
        <v>0.70392374999999996</v>
      </c>
    </row>
    <row r="1257" spans="1:4" x14ac:dyDescent="0.25">
      <c r="A1257" t="s">
        <v>2411</v>
      </c>
      <c r="B1257" t="s">
        <v>2876</v>
      </c>
      <c r="C1257" t="s">
        <v>2698</v>
      </c>
      <c r="D1257">
        <v>0.31690922999999999</v>
      </c>
    </row>
    <row r="1258" spans="1:4" x14ac:dyDescent="0.25">
      <c r="A1258" t="s">
        <v>2411</v>
      </c>
      <c r="B1258" t="s">
        <v>2879</v>
      </c>
      <c r="C1258" t="s">
        <v>2690</v>
      </c>
      <c r="D1258">
        <v>622.93743630000017</v>
      </c>
    </row>
    <row r="1259" spans="1:4" x14ac:dyDescent="0.25">
      <c r="A1259" t="s">
        <v>2411</v>
      </c>
      <c r="B1259" t="s">
        <v>2879</v>
      </c>
      <c r="C1259" t="s">
        <v>2691</v>
      </c>
      <c r="D1259">
        <v>1400.4630190600008</v>
      </c>
    </row>
    <row r="1260" spans="1:4" x14ac:dyDescent="0.25">
      <c r="A1260" t="s">
        <v>2411</v>
      </c>
      <c r="B1260" t="s">
        <v>2879</v>
      </c>
      <c r="C1260" t="s">
        <v>2692</v>
      </c>
      <c r="D1260">
        <v>3195.1897972599986</v>
      </c>
    </row>
    <row r="1261" spans="1:4" x14ac:dyDescent="0.25">
      <c r="A1261" t="s">
        <v>2411</v>
      </c>
      <c r="B1261" t="s">
        <v>2879</v>
      </c>
      <c r="C1261" t="s">
        <v>2693</v>
      </c>
      <c r="D1261">
        <v>271.81401513999998</v>
      </c>
    </row>
    <row r="1262" spans="1:4" x14ac:dyDescent="0.25">
      <c r="A1262" t="s">
        <v>2411</v>
      </c>
      <c r="B1262" t="s">
        <v>2879</v>
      </c>
      <c r="C1262" t="s">
        <v>2694</v>
      </c>
      <c r="D1262">
        <v>2.3407660400000001</v>
      </c>
    </row>
    <row r="1263" spans="1:4" x14ac:dyDescent="0.25">
      <c r="A1263" t="s">
        <v>2411</v>
      </c>
      <c r="B1263" t="s">
        <v>2879</v>
      </c>
      <c r="C1263" t="s">
        <v>2696</v>
      </c>
      <c r="D1263">
        <v>3.0406382400000003</v>
      </c>
    </row>
    <row r="1264" spans="1:4" x14ac:dyDescent="0.25">
      <c r="A1264" t="s">
        <v>2411</v>
      </c>
      <c r="B1264" t="s">
        <v>2870</v>
      </c>
      <c r="C1264" t="s">
        <v>2690</v>
      </c>
      <c r="D1264">
        <v>6087.6367366000504</v>
      </c>
    </row>
    <row r="1265" spans="1:4" x14ac:dyDescent="0.25">
      <c r="A1265" t="s">
        <v>2411</v>
      </c>
      <c r="B1265" t="s">
        <v>2870</v>
      </c>
      <c r="C1265" t="s">
        <v>2945</v>
      </c>
      <c r="D1265">
        <v>565.18193949000045</v>
      </c>
    </row>
    <row r="1266" spans="1:4" x14ac:dyDescent="0.25">
      <c r="A1266" t="s">
        <v>2411</v>
      </c>
      <c r="B1266" t="s">
        <v>2870</v>
      </c>
      <c r="C1266" t="s">
        <v>2691</v>
      </c>
      <c r="D1266">
        <v>45555.035508890076</v>
      </c>
    </row>
    <row r="1267" spans="1:4" x14ac:dyDescent="0.25">
      <c r="A1267" t="s">
        <v>2411</v>
      </c>
      <c r="B1267" t="s">
        <v>2870</v>
      </c>
      <c r="C1267" t="s">
        <v>2692</v>
      </c>
      <c r="D1267">
        <v>146988.71927370073</v>
      </c>
    </row>
    <row r="1268" spans="1:4" x14ac:dyDescent="0.25">
      <c r="A1268" t="s">
        <v>2411</v>
      </c>
      <c r="B1268" t="s">
        <v>2870</v>
      </c>
      <c r="C1268" t="s">
        <v>2693</v>
      </c>
      <c r="D1268">
        <v>88031.341307770286</v>
      </c>
    </row>
    <row r="1269" spans="1:4" x14ac:dyDescent="0.25">
      <c r="A1269" t="s">
        <v>2411</v>
      </c>
      <c r="B1269" t="s">
        <v>2870</v>
      </c>
      <c r="C1269" t="s">
        <v>2694</v>
      </c>
      <c r="D1269">
        <v>120509.73269350932</v>
      </c>
    </row>
    <row r="1270" spans="1:4" x14ac:dyDescent="0.25">
      <c r="A1270" t="s">
        <v>2411</v>
      </c>
      <c r="B1270" t="s">
        <v>2870</v>
      </c>
      <c r="C1270" t="s">
        <v>2695</v>
      </c>
      <c r="D1270">
        <v>21916.341525130167</v>
      </c>
    </row>
    <row r="1271" spans="1:4" x14ac:dyDescent="0.25">
      <c r="A1271" t="s">
        <v>2411</v>
      </c>
      <c r="B1271" t="s">
        <v>2870</v>
      </c>
      <c r="C1271" t="s">
        <v>2696</v>
      </c>
      <c r="D1271">
        <v>3623.3227633599963</v>
      </c>
    </row>
    <row r="1272" spans="1:4" x14ac:dyDescent="0.25">
      <c r="A1272" t="s">
        <v>2411</v>
      </c>
      <c r="B1272" t="s">
        <v>2870</v>
      </c>
      <c r="C1272" t="s">
        <v>2697</v>
      </c>
      <c r="D1272">
        <v>988.07378186999813</v>
      </c>
    </row>
    <row r="1273" spans="1:4" x14ac:dyDescent="0.25">
      <c r="A1273" t="s">
        <v>2411</v>
      </c>
      <c r="B1273" t="s">
        <v>2870</v>
      </c>
      <c r="C1273" t="s">
        <v>2698</v>
      </c>
      <c r="D1273">
        <v>340.20835818999967</v>
      </c>
    </row>
    <row r="1274" spans="1:4" x14ac:dyDescent="0.25">
      <c r="A1274" t="s">
        <v>2411</v>
      </c>
      <c r="B1274" t="s">
        <v>2874</v>
      </c>
      <c r="C1274" t="s">
        <v>2690</v>
      </c>
      <c r="D1274">
        <v>2123.9170061199984</v>
      </c>
    </row>
    <row r="1275" spans="1:4" x14ac:dyDescent="0.25">
      <c r="A1275" t="s">
        <v>2411</v>
      </c>
      <c r="B1275" t="s">
        <v>2874</v>
      </c>
      <c r="C1275" t="s">
        <v>2945</v>
      </c>
      <c r="D1275">
        <v>82.213952689999957</v>
      </c>
    </row>
    <row r="1276" spans="1:4" x14ac:dyDescent="0.25">
      <c r="A1276" t="s">
        <v>2411</v>
      </c>
      <c r="B1276" t="s">
        <v>2874</v>
      </c>
      <c r="C1276" t="s">
        <v>2691</v>
      </c>
      <c r="D1276">
        <v>6512.9982903999999</v>
      </c>
    </row>
    <row r="1277" spans="1:4" x14ac:dyDescent="0.25">
      <c r="A1277" t="s">
        <v>2411</v>
      </c>
      <c r="B1277" t="s">
        <v>2874</v>
      </c>
      <c r="C1277" t="s">
        <v>2692</v>
      </c>
      <c r="D1277">
        <v>12069.085189389998</v>
      </c>
    </row>
    <row r="1278" spans="1:4" x14ac:dyDescent="0.25">
      <c r="A1278" t="s">
        <v>2411</v>
      </c>
      <c r="B1278" t="s">
        <v>2874</v>
      </c>
      <c r="C1278" t="s">
        <v>2693</v>
      </c>
      <c r="D1278">
        <v>4748.1157437700022</v>
      </c>
    </row>
    <row r="1279" spans="1:4" x14ac:dyDescent="0.25">
      <c r="A1279" t="s">
        <v>2411</v>
      </c>
      <c r="B1279" t="s">
        <v>2874</v>
      </c>
      <c r="C1279" t="s">
        <v>2694</v>
      </c>
      <c r="D1279">
        <v>1224.2256132799992</v>
      </c>
    </row>
    <row r="1280" spans="1:4" x14ac:dyDescent="0.25">
      <c r="A1280" t="s">
        <v>2411</v>
      </c>
      <c r="B1280" t="s">
        <v>2874</v>
      </c>
      <c r="C1280" t="s">
        <v>2695</v>
      </c>
      <c r="D1280">
        <v>84.022319729999992</v>
      </c>
    </row>
    <row r="1281" spans="1:4" x14ac:dyDescent="0.25">
      <c r="A1281" t="s">
        <v>2411</v>
      </c>
      <c r="B1281" t="s">
        <v>2874</v>
      </c>
      <c r="C1281" t="s">
        <v>2696</v>
      </c>
      <c r="D1281">
        <v>77.358690230000008</v>
      </c>
    </row>
    <row r="1282" spans="1:4" x14ac:dyDescent="0.25">
      <c r="A1282" t="s">
        <v>2411</v>
      </c>
      <c r="B1282" t="s">
        <v>2874</v>
      </c>
      <c r="C1282" t="s">
        <v>2697</v>
      </c>
      <c r="D1282">
        <v>23.829867119999999</v>
      </c>
    </row>
    <row r="1283" spans="1:4" x14ac:dyDescent="0.25">
      <c r="A1283" t="s">
        <v>2411</v>
      </c>
      <c r="B1283" t="s">
        <v>2874</v>
      </c>
      <c r="C1283" t="s">
        <v>2698</v>
      </c>
      <c r="D1283">
        <v>18.662960689999998</v>
      </c>
    </row>
    <row r="1284" spans="1:4" x14ac:dyDescent="0.25">
      <c r="A1284" t="s">
        <v>2411</v>
      </c>
      <c r="B1284" t="s">
        <v>2878</v>
      </c>
      <c r="C1284" t="s">
        <v>2690</v>
      </c>
      <c r="D1284">
        <v>741.89705965999974</v>
      </c>
    </row>
    <row r="1285" spans="1:4" x14ac:dyDescent="0.25">
      <c r="A1285" t="s">
        <v>2411</v>
      </c>
      <c r="B1285" t="s">
        <v>2878</v>
      </c>
      <c r="C1285" t="s">
        <v>2945</v>
      </c>
      <c r="D1285">
        <v>61.446758389999999</v>
      </c>
    </row>
    <row r="1286" spans="1:4" x14ac:dyDescent="0.25">
      <c r="A1286" t="s">
        <v>2411</v>
      </c>
      <c r="B1286" t="s">
        <v>2878</v>
      </c>
      <c r="C1286" t="s">
        <v>2691</v>
      </c>
      <c r="D1286">
        <v>1923.2811334600001</v>
      </c>
    </row>
    <row r="1287" spans="1:4" x14ac:dyDescent="0.25">
      <c r="A1287" t="s">
        <v>2411</v>
      </c>
      <c r="B1287" t="s">
        <v>2878</v>
      </c>
      <c r="C1287" t="s">
        <v>2692</v>
      </c>
      <c r="D1287">
        <v>2092.3538905799987</v>
      </c>
    </row>
    <row r="1288" spans="1:4" x14ac:dyDescent="0.25">
      <c r="A1288" t="s">
        <v>2411</v>
      </c>
      <c r="B1288" t="s">
        <v>2878</v>
      </c>
      <c r="C1288" t="s">
        <v>2693</v>
      </c>
      <c r="D1288">
        <v>15.990742500000001</v>
      </c>
    </row>
    <row r="1289" spans="1:4" x14ac:dyDescent="0.25">
      <c r="A1289" t="s">
        <v>2411</v>
      </c>
      <c r="B1289" t="s">
        <v>2878</v>
      </c>
      <c r="C1289" t="s">
        <v>2694</v>
      </c>
      <c r="D1289">
        <v>37.512657710000006</v>
      </c>
    </row>
    <row r="1290" spans="1:4" x14ac:dyDescent="0.25">
      <c r="A1290" t="s">
        <v>2411</v>
      </c>
      <c r="B1290" t="s">
        <v>2878</v>
      </c>
      <c r="C1290" t="s">
        <v>2695</v>
      </c>
      <c r="D1290">
        <v>20.523136809999997</v>
      </c>
    </row>
    <row r="1291" spans="1:4" x14ac:dyDescent="0.25">
      <c r="A1291" t="s">
        <v>2411</v>
      </c>
      <c r="B1291" t="s">
        <v>2878</v>
      </c>
      <c r="C1291" t="s">
        <v>2696</v>
      </c>
      <c r="D1291">
        <v>4.4398402599999995</v>
      </c>
    </row>
    <row r="1292" spans="1:4" x14ac:dyDescent="0.25">
      <c r="A1292" t="s">
        <v>2411</v>
      </c>
      <c r="B1292" t="s">
        <v>2872</v>
      </c>
      <c r="C1292" t="s">
        <v>2690</v>
      </c>
      <c r="D1292">
        <v>7146.2661747199891</v>
      </c>
    </row>
    <row r="1293" spans="1:4" x14ac:dyDescent="0.25">
      <c r="A1293" t="s">
        <v>2411</v>
      </c>
      <c r="B1293" t="s">
        <v>2872</v>
      </c>
      <c r="C1293" t="s">
        <v>2945</v>
      </c>
      <c r="D1293">
        <v>2103.9899539700009</v>
      </c>
    </row>
    <row r="1294" spans="1:4" x14ac:dyDescent="0.25">
      <c r="A1294" t="s">
        <v>2411</v>
      </c>
      <c r="B1294" t="s">
        <v>2872</v>
      </c>
      <c r="C1294" t="s">
        <v>2691</v>
      </c>
      <c r="D1294">
        <v>5977.8606395300076</v>
      </c>
    </row>
    <row r="1295" spans="1:4" x14ac:dyDescent="0.25">
      <c r="A1295" t="s">
        <v>2411</v>
      </c>
      <c r="B1295" t="s">
        <v>2872</v>
      </c>
      <c r="C1295" t="s">
        <v>2692</v>
      </c>
      <c r="D1295">
        <v>2916.9746183299958</v>
      </c>
    </row>
    <row r="1296" spans="1:4" x14ac:dyDescent="0.25">
      <c r="A1296" t="s">
        <v>2411</v>
      </c>
      <c r="B1296" t="s">
        <v>2872</v>
      </c>
      <c r="C1296" t="s">
        <v>2693</v>
      </c>
      <c r="D1296">
        <v>777.07857866000018</v>
      </c>
    </row>
    <row r="1297" spans="1:4" x14ac:dyDescent="0.25">
      <c r="A1297" t="s">
        <v>2411</v>
      </c>
      <c r="B1297" t="s">
        <v>2872</v>
      </c>
      <c r="C1297" t="s">
        <v>2694</v>
      </c>
      <c r="D1297">
        <v>368.46361287999997</v>
      </c>
    </row>
    <row r="1298" spans="1:4" x14ac:dyDescent="0.25">
      <c r="A1298" t="s">
        <v>2411</v>
      </c>
      <c r="B1298" t="s">
        <v>2872</v>
      </c>
      <c r="C1298" t="s">
        <v>2695</v>
      </c>
      <c r="D1298">
        <v>252.69658093000001</v>
      </c>
    </row>
    <row r="1299" spans="1:4" x14ac:dyDescent="0.25">
      <c r="A1299" t="s">
        <v>2411</v>
      </c>
      <c r="B1299" t="s">
        <v>2872</v>
      </c>
      <c r="C1299" t="s">
        <v>2696</v>
      </c>
      <c r="D1299">
        <v>60.701255280000005</v>
      </c>
    </row>
    <row r="1300" spans="1:4" x14ac:dyDescent="0.25">
      <c r="A1300" t="s">
        <v>2411</v>
      </c>
      <c r="B1300" t="s">
        <v>2872</v>
      </c>
      <c r="C1300" t="s">
        <v>2697</v>
      </c>
      <c r="D1300">
        <v>79.732453320000019</v>
      </c>
    </row>
    <row r="1301" spans="1:4" x14ac:dyDescent="0.25">
      <c r="A1301" t="s">
        <v>2411</v>
      </c>
      <c r="B1301" t="s">
        <v>2872</v>
      </c>
      <c r="C1301" t="s">
        <v>2698</v>
      </c>
      <c r="D1301">
        <v>24.082995760000003</v>
      </c>
    </row>
    <row r="1302" spans="1:4" x14ac:dyDescent="0.25">
      <c r="A1302" t="s">
        <v>2412</v>
      </c>
      <c r="B1302" t="s">
        <v>2877</v>
      </c>
      <c r="C1302" t="s">
        <v>2690</v>
      </c>
      <c r="D1302">
        <v>191.98217367000007</v>
      </c>
    </row>
    <row r="1303" spans="1:4" x14ac:dyDescent="0.25">
      <c r="A1303" t="s">
        <v>2412</v>
      </c>
      <c r="B1303" t="s">
        <v>2877</v>
      </c>
      <c r="C1303" t="s">
        <v>2945</v>
      </c>
      <c r="D1303">
        <v>113.43942451999999</v>
      </c>
    </row>
    <row r="1304" spans="1:4" x14ac:dyDescent="0.25">
      <c r="A1304" t="s">
        <v>2412</v>
      </c>
      <c r="B1304" t="s">
        <v>2877</v>
      </c>
      <c r="C1304" t="s">
        <v>2691</v>
      </c>
      <c r="D1304">
        <v>696.78129717000047</v>
      </c>
    </row>
    <row r="1305" spans="1:4" x14ac:dyDescent="0.25">
      <c r="A1305" t="s">
        <v>2412</v>
      </c>
      <c r="B1305" t="s">
        <v>2877</v>
      </c>
      <c r="C1305" t="s">
        <v>2692</v>
      </c>
      <c r="D1305">
        <v>6434.756123760003</v>
      </c>
    </row>
    <row r="1306" spans="1:4" x14ac:dyDescent="0.25">
      <c r="A1306" t="s">
        <v>2412</v>
      </c>
      <c r="B1306" t="s">
        <v>2877</v>
      </c>
      <c r="C1306" t="s">
        <v>2693</v>
      </c>
      <c r="D1306">
        <v>8537.2916772200042</v>
      </c>
    </row>
    <row r="1307" spans="1:4" x14ac:dyDescent="0.25">
      <c r="A1307" t="s">
        <v>2412</v>
      </c>
      <c r="B1307" t="s">
        <v>2877</v>
      </c>
      <c r="C1307" t="s">
        <v>2694</v>
      </c>
      <c r="D1307">
        <v>1028.7408494100002</v>
      </c>
    </row>
    <row r="1308" spans="1:4" x14ac:dyDescent="0.25">
      <c r="A1308" t="s">
        <v>2412</v>
      </c>
      <c r="B1308" t="s">
        <v>2877</v>
      </c>
      <c r="C1308" t="s">
        <v>2695</v>
      </c>
      <c r="D1308">
        <v>201.22042873999999</v>
      </c>
    </row>
    <row r="1309" spans="1:4" x14ac:dyDescent="0.25">
      <c r="A1309" t="s">
        <v>2412</v>
      </c>
      <c r="B1309" t="s">
        <v>2877</v>
      </c>
      <c r="C1309" t="s">
        <v>2696</v>
      </c>
      <c r="D1309">
        <v>96.959902389999996</v>
      </c>
    </row>
    <row r="1310" spans="1:4" x14ac:dyDescent="0.25">
      <c r="A1310" t="s">
        <v>2412</v>
      </c>
      <c r="B1310" t="s">
        <v>2877</v>
      </c>
      <c r="C1310" t="s">
        <v>2697</v>
      </c>
      <c r="D1310">
        <v>81.810995580000011</v>
      </c>
    </row>
    <row r="1311" spans="1:4" x14ac:dyDescent="0.25">
      <c r="A1311" t="s">
        <v>2412</v>
      </c>
      <c r="B1311" t="s">
        <v>2877</v>
      </c>
      <c r="C1311" t="s">
        <v>2698</v>
      </c>
      <c r="D1311">
        <v>6.7962494099999997</v>
      </c>
    </row>
    <row r="1312" spans="1:4" x14ac:dyDescent="0.25">
      <c r="A1312" t="s">
        <v>2412</v>
      </c>
      <c r="B1312" t="s">
        <v>2873</v>
      </c>
      <c r="C1312" t="s">
        <v>2690</v>
      </c>
      <c r="D1312">
        <v>144.67270456999998</v>
      </c>
    </row>
    <row r="1313" spans="1:4" x14ac:dyDescent="0.25">
      <c r="A1313" t="s">
        <v>2412</v>
      </c>
      <c r="B1313" t="s">
        <v>2873</v>
      </c>
      <c r="C1313" t="s">
        <v>2945</v>
      </c>
      <c r="D1313">
        <v>183.21370904000003</v>
      </c>
    </row>
    <row r="1314" spans="1:4" x14ac:dyDescent="0.25">
      <c r="A1314" t="s">
        <v>2412</v>
      </c>
      <c r="B1314" t="s">
        <v>2873</v>
      </c>
      <c r="C1314" t="s">
        <v>2691</v>
      </c>
      <c r="D1314">
        <v>276.47374669000004</v>
      </c>
    </row>
    <row r="1315" spans="1:4" x14ac:dyDescent="0.25">
      <c r="A1315" t="s">
        <v>2412</v>
      </c>
      <c r="B1315" t="s">
        <v>2873</v>
      </c>
      <c r="C1315" t="s">
        <v>2692</v>
      </c>
      <c r="D1315">
        <v>1224.34085882</v>
      </c>
    </row>
    <row r="1316" spans="1:4" x14ac:dyDescent="0.25">
      <c r="A1316" t="s">
        <v>2412</v>
      </c>
      <c r="B1316" t="s">
        <v>2873</v>
      </c>
      <c r="C1316" t="s">
        <v>2693</v>
      </c>
      <c r="D1316">
        <v>896.05427538999982</v>
      </c>
    </row>
    <row r="1317" spans="1:4" x14ac:dyDescent="0.25">
      <c r="A1317" t="s">
        <v>2412</v>
      </c>
      <c r="B1317" t="s">
        <v>2873</v>
      </c>
      <c r="C1317" t="s">
        <v>2694</v>
      </c>
      <c r="D1317">
        <v>489.9385892300001</v>
      </c>
    </row>
    <row r="1318" spans="1:4" x14ac:dyDescent="0.25">
      <c r="A1318" t="s">
        <v>2412</v>
      </c>
      <c r="B1318" t="s">
        <v>2873</v>
      </c>
      <c r="C1318" t="s">
        <v>2695</v>
      </c>
      <c r="D1318">
        <v>190.34379288</v>
      </c>
    </row>
    <row r="1319" spans="1:4" x14ac:dyDescent="0.25">
      <c r="A1319" t="s">
        <v>2412</v>
      </c>
      <c r="B1319" t="s">
        <v>2873</v>
      </c>
      <c r="C1319" t="s">
        <v>2696</v>
      </c>
      <c r="D1319">
        <v>173.60349017000001</v>
      </c>
    </row>
    <row r="1320" spans="1:4" x14ac:dyDescent="0.25">
      <c r="A1320" t="s">
        <v>2412</v>
      </c>
      <c r="B1320" t="s">
        <v>2873</v>
      </c>
      <c r="C1320" t="s">
        <v>2697</v>
      </c>
      <c r="D1320">
        <v>92.72924451999998</v>
      </c>
    </row>
    <row r="1321" spans="1:4" x14ac:dyDescent="0.25">
      <c r="A1321" t="s">
        <v>2412</v>
      </c>
      <c r="B1321" t="s">
        <v>2873</v>
      </c>
      <c r="C1321" t="s">
        <v>2698</v>
      </c>
      <c r="D1321">
        <v>87.145044929999997</v>
      </c>
    </row>
    <row r="1322" spans="1:4" x14ac:dyDescent="0.25">
      <c r="A1322" t="s">
        <v>2412</v>
      </c>
      <c r="B1322" t="s">
        <v>2871</v>
      </c>
      <c r="C1322" t="s">
        <v>2690</v>
      </c>
      <c r="D1322">
        <v>1.69524298</v>
      </c>
    </row>
    <row r="1323" spans="1:4" x14ac:dyDescent="0.25">
      <c r="A1323" t="s">
        <v>2412</v>
      </c>
      <c r="B1323" t="s">
        <v>2871</v>
      </c>
      <c r="C1323" t="s">
        <v>2691</v>
      </c>
      <c r="D1323">
        <v>2.1884069100000003</v>
      </c>
    </row>
    <row r="1324" spans="1:4" x14ac:dyDescent="0.25">
      <c r="A1324" t="s">
        <v>2412</v>
      </c>
      <c r="B1324" t="s">
        <v>2871</v>
      </c>
      <c r="C1324" t="s">
        <v>2692</v>
      </c>
      <c r="D1324">
        <v>1.21366533</v>
      </c>
    </row>
    <row r="1325" spans="1:4" x14ac:dyDescent="0.25">
      <c r="A1325" t="s">
        <v>2412</v>
      </c>
      <c r="B1325" t="s">
        <v>2875</v>
      </c>
      <c r="C1325" t="s">
        <v>2690</v>
      </c>
      <c r="D1325">
        <v>332.41964560000008</v>
      </c>
    </row>
    <row r="1326" spans="1:4" x14ac:dyDescent="0.25">
      <c r="A1326" t="s">
        <v>2412</v>
      </c>
      <c r="B1326" t="s">
        <v>2875</v>
      </c>
      <c r="C1326" t="s">
        <v>2945</v>
      </c>
      <c r="D1326">
        <v>27.966782330000001</v>
      </c>
    </row>
    <row r="1327" spans="1:4" x14ac:dyDescent="0.25">
      <c r="A1327" t="s">
        <v>2412</v>
      </c>
      <c r="B1327" t="s">
        <v>2875</v>
      </c>
      <c r="C1327" t="s">
        <v>2691</v>
      </c>
      <c r="D1327">
        <v>2203.5060093000006</v>
      </c>
    </row>
    <row r="1328" spans="1:4" x14ac:dyDescent="0.25">
      <c r="A1328" t="s">
        <v>2412</v>
      </c>
      <c r="B1328" t="s">
        <v>2875</v>
      </c>
      <c r="C1328" t="s">
        <v>2692</v>
      </c>
      <c r="D1328">
        <v>4280.894040989996</v>
      </c>
    </row>
    <row r="1329" spans="1:4" x14ac:dyDescent="0.25">
      <c r="A1329" t="s">
        <v>2412</v>
      </c>
      <c r="B1329" t="s">
        <v>2875</v>
      </c>
      <c r="C1329" t="s">
        <v>2693</v>
      </c>
      <c r="D1329">
        <v>603.95004367000001</v>
      </c>
    </row>
    <row r="1330" spans="1:4" x14ac:dyDescent="0.25">
      <c r="A1330" t="s">
        <v>2412</v>
      </c>
      <c r="B1330" t="s">
        <v>2875</v>
      </c>
      <c r="C1330" t="s">
        <v>2694</v>
      </c>
      <c r="D1330">
        <v>43.766710660000001</v>
      </c>
    </row>
    <row r="1331" spans="1:4" x14ac:dyDescent="0.25">
      <c r="A1331" t="s">
        <v>2412</v>
      </c>
      <c r="B1331" t="s">
        <v>2875</v>
      </c>
      <c r="C1331" t="s">
        <v>2695</v>
      </c>
      <c r="D1331">
        <v>126.66771917999999</v>
      </c>
    </row>
    <row r="1332" spans="1:4" x14ac:dyDescent="0.25">
      <c r="A1332" t="s">
        <v>2412</v>
      </c>
      <c r="B1332" t="s">
        <v>2875</v>
      </c>
      <c r="C1332" t="s">
        <v>2697</v>
      </c>
      <c r="D1332">
        <v>1.0853289200000003</v>
      </c>
    </row>
    <row r="1333" spans="1:4" x14ac:dyDescent="0.25">
      <c r="A1333" t="s">
        <v>2412</v>
      </c>
      <c r="B1333" t="s">
        <v>2876</v>
      </c>
      <c r="C1333" t="s">
        <v>2690</v>
      </c>
      <c r="D1333">
        <v>383.37429696999993</v>
      </c>
    </row>
    <row r="1334" spans="1:4" x14ac:dyDescent="0.25">
      <c r="A1334" t="s">
        <v>2412</v>
      </c>
      <c r="B1334" t="s">
        <v>2876</v>
      </c>
      <c r="C1334" t="s">
        <v>2945</v>
      </c>
      <c r="D1334">
        <v>298.5615429500001</v>
      </c>
    </row>
    <row r="1335" spans="1:4" x14ac:dyDescent="0.25">
      <c r="A1335" t="s">
        <v>2412</v>
      </c>
      <c r="B1335" t="s">
        <v>2876</v>
      </c>
      <c r="C1335" t="s">
        <v>2691</v>
      </c>
      <c r="D1335">
        <v>2086.6807219600028</v>
      </c>
    </row>
    <row r="1336" spans="1:4" x14ac:dyDescent="0.25">
      <c r="A1336" t="s">
        <v>2412</v>
      </c>
      <c r="B1336" t="s">
        <v>2876</v>
      </c>
      <c r="C1336" t="s">
        <v>2692</v>
      </c>
      <c r="D1336">
        <v>10880.82259709002</v>
      </c>
    </row>
    <row r="1337" spans="1:4" x14ac:dyDescent="0.25">
      <c r="A1337" t="s">
        <v>2412</v>
      </c>
      <c r="B1337" t="s">
        <v>2876</v>
      </c>
      <c r="C1337" t="s">
        <v>2693</v>
      </c>
      <c r="D1337">
        <v>2376.2268075000006</v>
      </c>
    </row>
    <row r="1338" spans="1:4" x14ac:dyDescent="0.25">
      <c r="A1338" t="s">
        <v>2412</v>
      </c>
      <c r="B1338" t="s">
        <v>2876</v>
      </c>
      <c r="C1338" t="s">
        <v>2694</v>
      </c>
      <c r="D1338">
        <v>508.55059314999994</v>
      </c>
    </row>
    <row r="1339" spans="1:4" x14ac:dyDescent="0.25">
      <c r="A1339" t="s">
        <v>2412</v>
      </c>
      <c r="B1339" t="s">
        <v>2876</v>
      </c>
      <c r="C1339" t="s">
        <v>2695</v>
      </c>
      <c r="D1339">
        <v>77.632969090000003</v>
      </c>
    </row>
    <row r="1340" spans="1:4" x14ac:dyDescent="0.25">
      <c r="A1340" t="s">
        <v>2412</v>
      </c>
      <c r="B1340" t="s">
        <v>2876</v>
      </c>
      <c r="C1340" t="s">
        <v>2696</v>
      </c>
      <c r="D1340">
        <v>56.514091700000002</v>
      </c>
    </row>
    <row r="1341" spans="1:4" x14ac:dyDescent="0.25">
      <c r="A1341" t="s">
        <v>2412</v>
      </c>
      <c r="B1341" t="s">
        <v>2876</v>
      </c>
      <c r="C1341" t="s">
        <v>2697</v>
      </c>
      <c r="D1341">
        <v>19.64796329</v>
      </c>
    </row>
    <row r="1342" spans="1:4" x14ac:dyDescent="0.25">
      <c r="A1342" t="s">
        <v>2412</v>
      </c>
      <c r="B1342" t="s">
        <v>2876</v>
      </c>
      <c r="C1342" t="s">
        <v>2698</v>
      </c>
      <c r="D1342">
        <v>93.188288849999992</v>
      </c>
    </row>
    <row r="1343" spans="1:4" x14ac:dyDescent="0.25">
      <c r="A1343" t="s">
        <v>2412</v>
      </c>
      <c r="B1343" t="s">
        <v>2879</v>
      </c>
      <c r="C1343" t="s">
        <v>2690</v>
      </c>
      <c r="D1343">
        <v>198.47425575000005</v>
      </c>
    </row>
    <row r="1344" spans="1:4" x14ac:dyDescent="0.25">
      <c r="A1344" t="s">
        <v>2412</v>
      </c>
      <c r="B1344" t="s">
        <v>2879</v>
      </c>
      <c r="C1344" t="s">
        <v>2945</v>
      </c>
      <c r="D1344">
        <v>30.275373929999997</v>
      </c>
    </row>
    <row r="1345" spans="1:4" x14ac:dyDescent="0.25">
      <c r="A1345" t="s">
        <v>2412</v>
      </c>
      <c r="B1345" t="s">
        <v>2879</v>
      </c>
      <c r="C1345" t="s">
        <v>2691</v>
      </c>
      <c r="D1345">
        <v>187.99877827999995</v>
      </c>
    </row>
    <row r="1346" spans="1:4" x14ac:dyDescent="0.25">
      <c r="A1346" t="s">
        <v>2412</v>
      </c>
      <c r="B1346" t="s">
        <v>2879</v>
      </c>
      <c r="C1346" t="s">
        <v>2692</v>
      </c>
      <c r="D1346">
        <v>518.57513266000024</v>
      </c>
    </row>
    <row r="1347" spans="1:4" x14ac:dyDescent="0.25">
      <c r="A1347" t="s">
        <v>2412</v>
      </c>
      <c r="B1347" t="s">
        <v>2879</v>
      </c>
      <c r="C1347" t="s">
        <v>2693</v>
      </c>
      <c r="D1347">
        <v>43.95462569</v>
      </c>
    </row>
    <row r="1348" spans="1:4" x14ac:dyDescent="0.25">
      <c r="A1348" t="s">
        <v>2412</v>
      </c>
      <c r="B1348" t="s">
        <v>2879</v>
      </c>
      <c r="C1348" t="s">
        <v>2694</v>
      </c>
      <c r="D1348">
        <v>31.45657001</v>
      </c>
    </row>
    <row r="1349" spans="1:4" x14ac:dyDescent="0.25">
      <c r="A1349" t="s">
        <v>2412</v>
      </c>
      <c r="B1349" t="s">
        <v>2879</v>
      </c>
      <c r="C1349" t="s">
        <v>2696</v>
      </c>
      <c r="D1349">
        <v>1.45178663</v>
      </c>
    </row>
    <row r="1350" spans="1:4" x14ac:dyDescent="0.25">
      <c r="A1350" t="s">
        <v>2412</v>
      </c>
      <c r="B1350" t="s">
        <v>2879</v>
      </c>
      <c r="C1350" t="s">
        <v>2697</v>
      </c>
      <c r="D1350">
        <v>0.35393792000000002</v>
      </c>
    </row>
    <row r="1351" spans="1:4" x14ac:dyDescent="0.25">
      <c r="A1351" t="s">
        <v>2412</v>
      </c>
      <c r="B1351" t="s">
        <v>2870</v>
      </c>
      <c r="C1351" t="s">
        <v>2690</v>
      </c>
      <c r="D1351">
        <v>12.529325209999998</v>
      </c>
    </row>
    <row r="1352" spans="1:4" x14ac:dyDescent="0.25">
      <c r="A1352" t="s">
        <v>2412</v>
      </c>
      <c r="B1352" t="s">
        <v>2870</v>
      </c>
      <c r="C1352" t="s">
        <v>2945</v>
      </c>
      <c r="D1352">
        <v>3.0756707500000005</v>
      </c>
    </row>
    <row r="1353" spans="1:4" x14ac:dyDescent="0.25">
      <c r="A1353" t="s">
        <v>2412</v>
      </c>
      <c r="B1353" t="s">
        <v>2870</v>
      </c>
      <c r="C1353" t="s">
        <v>2691</v>
      </c>
      <c r="D1353">
        <v>73.065417890000006</v>
      </c>
    </row>
    <row r="1354" spans="1:4" x14ac:dyDescent="0.25">
      <c r="A1354" t="s">
        <v>2412</v>
      </c>
      <c r="B1354" t="s">
        <v>2870</v>
      </c>
      <c r="C1354" t="s">
        <v>2692</v>
      </c>
      <c r="D1354">
        <v>256.77687416999993</v>
      </c>
    </row>
    <row r="1355" spans="1:4" x14ac:dyDescent="0.25">
      <c r="A1355" t="s">
        <v>2412</v>
      </c>
      <c r="B1355" t="s">
        <v>2870</v>
      </c>
      <c r="C1355" t="s">
        <v>2693</v>
      </c>
      <c r="D1355">
        <v>269.65560051</v>
      </c>
    </row>
    <row r="1356" spans="1:4" x14ac:dyDescent="0.25">
      <c r="A1356" t="s">
        <v>2412</v>
      </c>
      <c r="B1356" t="s">
        <v>2870</v>
      </c>
      <c r="C1356" t="s">
        <v>2694</v>
      </c>
      <c r="D1356">
        <v>48.603647430000009</v>
      </c>
    </row>
    <row r="1357" spans="1:4" x14ac:dyDescent="0.25">
      <c r="A1357" t="s">
        <v>2412</v>
      </c>
      <c r="B1357" t="s">
        <v>2870</v>
      </c>
      <c r="C1357" t="s">
        <v>2695</v>
      </c>
      <c r="D1357">
        <v>6.30881398</v>
      </c>
    </row>
    <row r="1358" spans="1:4" x14ac:dyDescent="0.25">
      <c r="A1358" t="s">
        <v>2412</v>
      </c>
      <c r="B1358" t="s">
        <v>2870</v>
      </c>
      <c r="C1358" t="s">
        <v>2696</v>
      </c>
      <c r="D1358">
        <v>3.3582275299999997</v>
      </c>
    </row>
    <row r="1359" spans="1:4" x14ac:dyDescent="0.25">
      <c r="A1359" t="s">
        <v>2412</v>
      </c>
      <c r="B1359" t="s">
        <v>2870</v>
      </c>
      <c r="C1359" t="s">
        <v>2697</v>
      </c>
      <c r="D1359">
        <v>1.40088568</v>
      </c>
    </row>
    <row r="1360" spans="1:4" x14ac:dyDescent="0.25">
      <c r="A1360" t="s">
        <v>2412</v>
      </c>
      <c r="B1360" t="s">
        <v>2870</v>
      </c>
      <c r="C1360" t="s">
        <v>2698</v>
      </c>
      <c r="D1360">
        <v>0.93953624000000002</v>
      </c>
    </row>
    <row r="1361" spans="1:4" x14ac:dyDescent="0.25">
      <c r="A1361" t="s">
        <v>2412</v>
      </c>
      <c r="B1361" t="s">
        <v>2874</v>
      </c>
      <c r="C1361" t="s">
        <v>2690</v>
      </c>
      <c r="D1361">
        <v>114.69603106999999</v>
      </c>
    </row>
    <row r="1362" spans="1:4" x14ac:dyDescent="0.25">
      <c r="A1362" t="s">
        <v>2412</v>
      </c>
      <c r="B1362" t="s">
        <v>2874</v>
      </c>
      <c r="C1362" t="s">
        <v>2945</v>
      </c>
      <c r="D1362">
        <v>97.781025239999977</v>
      </c>
    </row>
    <row r="1363" spans="1:4" x14ac:dyDescent="0.25">
      <c r="A1363" t="s">
        <v>2412</v>
      </c>
      <c r="B1363" t="s">
        <v>2874</v>
      </c>
      <c r="C1363" t="s">
        <v>2691</v>
      </c>
      <c r="D1363">
        <v>586.35259864999989</v>
      </c>
    </row>
    <row r="1364" spans="1:4" x14ac:dyDescent="0.25">
      <c r="A1364" t="s">
        <v>2412</v>
      </c>
      <c r="B1364" t="s">
        <v>2874</v>
      </c>
      <c r="C1364" t="s">
        <v>2692</v>
      </c>
      <c r="D1364">
        <v>2754.4535780000097</v>
      </c>
    </row>
    <row r="1365" spans="1:4" x14ac:dyDescent="0.25">
      <c r="A1365" t="s">
        <v>2412</v>
      </c>
      <c r="B1365" t="s">
        <v>2874</v>
      </c>
      <c r="C1365" t="s">
        <v>2693</v>
      </c>
      <c r="D1365">
        <v>4146.326016830003</v>
      </c>
    </row>
    <row r="1366" spans="1:4" x14ac:dyDescent="0.25">
      <c r="A1366" t="s">
        <v>2412</v>
      </c>
      <c r="B1366" t="s">
        <v>2874</v>
      </c>
      <c r="C1366" t="s">
        <v>2694</v>
      </c>
      <c r="D1366">
        <v>3708.5091134700006</v>
      </c>
    </row>
    <row r="1367" spans="1:4" x14ac:dyDescent="0.25">
      <c r="A1367" t="s">
        <v>2412</v>
      </c>
      <c r="B1367" t="s">
        <v>2874</v>
      </c>
      <c r="C1367" t="s">
        <v>2695</v>
      </c>
      <c r="D1367">
        <v>513.59857377999981</v>
      </c>
    </row>
    <row r="1368" spans="1:4" x14ac:dyDescent="0.25">
      <c r="A1368" t="s">
        <v>2412</v>
      </c>
      <c r="B1368" t="s">
        <v>2874</v>
      </c>
      <c r="C1368" t="s">
        <v>2696</v>
      </c>
      <c r="D1368">
        <v>161.88607066000006</v>
      </c>
    </row>
    <row r="1369" spans="1:4" x14ac:dyDescent="0.25">
      <c r="A1369" t="s">
        <v>2412</v>
      </c>
      <c r="B1369" t="s">
        <v>2874</v>
      </c>
      <c r="C1369" t="s">
        <v>2697</v>
      </c>
      <c r="D1369">
        <v>117.24339006</v>
      </c>
    </row>
    <row r="1370" spans="1:4" x14ac:dyDescent="0.25">
      <c r="A1370" t="s">
        <v>2412</v>
      </c>
      <c r="B1370" t="s">
        <v>2874</v>
      </c>
      <c r="C1370" t="s">
        <v>2698</v>
      </c>
      <c r="D1370">
        <v>8.5388746999999992</v>
      </c>
    </row>
    <row r="1371" spans="1:4" x14ac:dyDescent="0.25">
      <c r="A1371" t="s">
        <v>2412</v>
      </c>
      <c r="B1371" t="s">
        <v>2878</v>
      </c>
      <c r="C1371" t="s">
        <v>2690</v>
      </c>
      <c r="D1371">
        <v>124.67588878999993</v>
      </c>
    </row>
    <row r="1372" spans="1:4" x14ac:dyDescent="0.25">
      <c r="A1372" t="s">
        <v>2412</v>
      </c>
      <c r="B1372" t="s">
        <v>2878</v>
      </c>
      <c r="C1372" t="s">
        <v>2945</v>
      </c>
      <c r="D1372">
        <v>26.141392829999997</v>
      </c>
    </row>
    <row r="1373" spans="1:4" x14ac:dyDescent="0.25">
      <c r="A1373" t="s">
        <v>2412</v>
      </c>
      <c r="B1373" t="s">
        <v>2878</v>
      </c>
      <c r="C1373" t="s">
        <v>2691</v>
      </c>
      <c r="D1373">
        <v>856.17727447000016</v>
      </c>
    </row>
    <row r="1374" spans="1:4" x14ac:dyDescent="0.25">
      <c r="A1374" t="s">
        <v>2412</v>
      </c>
      <c r="B1374" t="s">
        <v>2878</v>
      </c>
      <c r="C1374" t="s">
        <v>2692</v>
      </c>
      <c r="D1374">
        <v>1025.6735589600003</v>
      </c>
    </row>
    <row r="1375" spans="1:4" x14ac:dyDescent="0.25">
      <c r="A1375" t="s">
        <v>2412</v>
      </c>
      <c r="B1375" t="s">
        <v>2878</v>
      </c>
      <c r="C1375" t="s">
        <v>2693</v>
      </c>
      <c r="D1375">
        <v>307.04351917999998</v>
      </c>
    </row>
    <row r="1376" spans="1:4" x14ac:dyDescent="0.25">
      <c r="A1376" t="s">
        <v>2412</v>
      </c>
      <c r="B1376" t="s">
        <v>2878</v>
      </c>
      <c r="C1376" t="s">
        <v>2694</v>
      </c>
      <c r="D1376">
        <v>656.79677041000002</v>
      </c>
    </row>
    <row r="1377" spans="1:4" x14ac:dyDescent="0.25">
      <c r="A1377" t="s">
        <v>2412</v>
      </c>
      <c r="B1377" t="s">
        <v>2878</v>
      </c>
      <c r="C1377" t="s">
        <v>2695</v>
      </c>
      <c r="D1377">
        <v>10.03063618</v>
      </c>
    </row>
    <row r="1378" spans="1:4" x14ac:dyDescent="0.25">
      <c r="A1378" t="s">
        <v>2412</v>
      </c>
      <c r="B1378" t="s">
        <v>2878</v>
      </c>
      <c r="C1378" t="s">
        <v>2696</v>
      </c>
      <c r="D1378">
        <v>8.8666035999999995</v>
      </c>
    </row>
    <row r="1379" spans="1:4" x14ac:dyDescent="0.25">
      <c r="A1379" t="s">
        <v>2412</v>
      </c>
      <c r="B1379" t="s">
        <v>2878</v>
      </c>
      <c r="C1379" t="s">
        <v>2697</v>
      </c>
      <c r="D1379">
        <v>12.88580395</v>
      </c>
    </row>
    <row r="1380" spans="1:4" x14ac:dyDescent="0.25">
      <c r="A1380" t="s">
        <v>2412</v>
      </c>
      <c r="B1380" t="s">
        <v>2872</v>
      </c>
      <c r="C1380" t="s">
        <v>2690</v>
      </c>
      <c r="D1380">
        <v>31.295619209999998</v>
      </c>
    </row>
    <row r="1381" spans="1:4" x14ac:dyDescent="0.25">
      <c r="A1381" t="s">
        <v>2412</v>
      </c>
      <c r="B1381" t="s">
        <v>2872</v>
      </c>
      <c r="C1381" t="s">
        <v>2691</v>
      </c>
      <c r="D1381">
        <v>16.0719052</v>
      </c>
    </row>
    <row r="1382" spans="1:4" x14ac:dyDescent="0.25">
      <c r="A1382" t="s">
        <v>2412</v>
      </c>
      <c r="B1382" t="s">
        <v>2872</v>
      </c>
      <c r="C1382" t="s">
        <v>2692</v>
      </c>
      <c r="D1382">
        <v>2.6814168899999999</v>
      </c>
    </row>
    <row r="1383" spans="1:4" x14ac:dyDescent="0.25">
      <c r="A1383" t="s">
        <v>2412</v>
      </c>
      <c r="B1383" t="s">
        <v>2872</v>
      </c>
      <c r="C1383" t="s">
        <v>2693</v>
      </c>
      <c r="D1383">
        <v>10.194960040000002</v>
      </c>
    </row>
    <row r="1384" spans="1:4" x14ac:dyDescent="0.25">
      <c r="A1384" t="s">
        <v>2412</v>
      </c>
      <c r="B1384" t="s">
        <v>2872</v>
      </c>
      <c r="C1384" t="s">
        <v>2694</v>
      </c>
      <c r="D1384">
        <v>8.5899371999999996</v>
      </c>
    </row>
    <row r="1385" spans="1:4" x14ac:dyDescent="0.25">
      <c r="A1385" t="s">
        <v>2412</v>
      </c>
      <c r="B1385" t="s">
        <v>2872</v>
      </c>
      <c r="C1385" t="s">
        <v>2695</v>
      </c>
      <c r="D1385">
        <v>7.5897069999999998</v>
      </c>
    </row>
    <row r="1386" spans="1:4" x14ac:dyDescent="0.25">
      <c r="A1386" t="s">
        <v>2413</v>
      </c>
      <c r="B1386" t="s">
        <v>2877</v>
      </c>
      <c r="C1386" t="s">
        <v>2690</v>
      </c>
      <c r="D1386">
        <v>1432.5136766099995</v>
      </c>
    </row>
    <row r="1387" spans="1:4" x14ac:dyDescent="0.25">
      <c r="A1387" t="s">
        <v>2413</v>
      </c>
      <c r="B1387" t="s">
        <v>2877</v>
      </c>
      <c r="C1387" t="s">
        <v>2945</v>
      </c>
      <c r="D1387">
        <v>89.424454470000001</v>
      </c>
    </row>
    <row r="1388" spans="1:4" x14ac:dyDescent="0.25">
      <c r="A1388" t="s">
        <v>2413</v>
      </c>
      <c r="B1388" t="s">
        <v>2877</v>
      </c>
      <c r="C1388" t="s">
        <v>2691</v>
      </c>
      <c r="D1388">
        <v>12444.455699769969</v>
      </c>
    </row>
    <row r="1389" spans="1:4" x14ac:dyDescent="0.25">
      <c r="A1389" t="s">
        <v>2413</v>
      </c>
      <c r="B1389" t="s">
        <v>2877</v>
      </c>
      <c r="C1389" t="s">
        <v>2692</v>
      </c>
      <c r="D1389">
        <v>33539.458141129893</v>
      </c>
    </row>
    <row r="1390" spans="1:4" x14ac:dyDescent="0.25">
      <c r="A1390" t="s">
        <v>2413</v>
      </c>
      <c r="B1390" t="s">
        <v>2877</v>
      </c>
      <c r="C1390" t="s">
        <v>2693</v>
      </c>
      <c r="D1390">
        <v>3587.2881956199994</v>
      </c>
    </row>
    <row r="1391" spans="1:4" x14ac:dyDescent="0.25">
      <c r="A1391" t="s">
        <v>2413</v>
      </c>
      <c r="B1391" t="s">
        <v>2877</v>
      </c>
      <c r="C1391" t="s">
        <v>2694</v>
      </c>
      <c r="D1391">
        <v>481.73151315999991</v>
      </c>
    </row>
    <row r="1392" spans="1:4" x14ac:dyDescent="0.25">
      <c r="A1392" t="s">
        <v>2413</v>
      </c>
      <c r="B1392" t="s">
        <v>2877</v>
      </c>
      <c r="C1392" t="s">
        <v>2695</v>
      </c>
      <c r="D1392">
        <v>84.902517759999995</v>
      </c>
    </row>
    <row r="1393" spans="1:4" x14ac:dyDescent="0.25">
      <c r="A1393" t="s">
        <v>2413</v>
      </c>
      <c r="B1393" t="s">
        <v>2877</v>
      </c>
      <c r="C1393" t="s">
        <v>2696</v>
      </c>
      <c r="D1393">
        <v>55.081866810000001</v>
      </c>
    </row>
    <row r="1394" spans="1:4" x14ac:dyDescent="0.25">
      <c r="A1394" t="s">
        <v>2413</v>
      </c>
      <c r="B1394" t="s">
        <v>2877</v>
      </c>
      <c r="C1394" t="s">
        <v>2697</v>
      </c>
      <c r="D1394">
        <v>52.689941969999992</v>
      </c>
    </row>
    <row r="1395" spans="1:4" x14ac:dyDescent="0.25">
      <c r="A1395" t="s">
        <v>2413</v>
      </c>
      <c r="B1395" t="s">
        <v>2877</v>
      </c>
      <c r="C1395" t="s">
        <v>2698</v>
      </c>
      <c r="D1395">
        <v>26.863084790000002</v>
      </c>
    </row>
    <row r="1396" spans="1:4" x14ac:dyDescent="0.25">
      <c r="A1396" t="s">
        <v>2413</v>
      </c>
      <c r="B1396" t="s">
        <v>2873</v>
      </c>
      <c r="C1396" t="s">
        <v>2690</v>
      </c>
      <c r="D1396">
        <v>1638.0708616100001</v>
      </c>
    </row>
    <row r="1397" spans="1:4" x14ac:dyDescent="0.25">
      <c r="A1397" t="s">
        <v>2413</v>
      </c>
      <c r="B1397" t="s">
        <v>2873</v>
      </c>
      <c r="C1397" t="s">
        <v>2945</v>
      </c>
      <c r="D1397">
        <v>47.311983870000006</v>
      </c>
    </row>
    <row r="1398" spans="1:4" x14ac:dyDescent="0.25">
      <c r="A1398" t="s">
        <v>2413</v>
      </c>
      <c r="B1398" t="s">
        <v>2873</v>
      </c>
      <c r="C1398" t="s">
        <v>2691</v>
      </c>
      <c r="D1398">
        <v>2541.9718642000003</v>
      </c>
    </row>
    <row r="1399" spans="1:4" x14ac:dyDescent="0.25">
      <c r="A1399" t="s">
        <v>2413</v>
      </c>
      <c r="B1399" t="s">
        <v>2873</v>
      </c>
      <c r="C1399" t="s">
        <v>2692</v>
      </c>
      <c r="D1399">
        <v>2919.0358951099997</v>
      </c>
    </row>
    <row r="1400" spans="1:4" x14ac:dyDescent="0.25">
      <c r="A1400" t="s">
        <v>2413</v>
      </c>
      <c r="B1400" t="s">
        <v>2873</v>
      </c>
      <c r="C1400" t="s">
        <v>2693</v>
      </c>
      <c r="D1400">
        <v>1229.5921286499993</v>
      </c>
    </row>
    <row r="1401" spans="1:4" x14ac:dyDescent="0.25">
      <c r="A1401" t="s">
        <v>2413</v>
      </c>
      <c r="B1401" t="s">
        <v>2873</v>
      </c>
      <c r="C1401" t="s">
        <v>2694</v>
      </c>
      <c r="D1401">
        <v>445.86358424000002</v>
      </c>
    </row>
    <row r="1402" spans="1:4" x14ac:dyDescent="0.25">
      <c r="A1402" t="s">
        <v>2413</v>
      </c>
      <c r="B1402" t="s">
        <v>2873</v>
      </c>
      <c r="C1402" t="s">
        <v>2695</v>
      </c>
      <c r="D1402">
        <v>355.92032906000014</v>
      </c>
    </row>
    <row r="1403" spans="1:4" x14ac:dyDescent="0.25">
      <c r="A1403" t="s">
        <v>2413</v>
      </c>
      <c r="B1403" t="s">
        <v>2873</v>
      </c>
      <c r="C1403" t="s">
        <v>2696</v>
      </c>
      <c r="D1403">
        <v>122.94911818</v>
      </c>
    </row>
    <row r="1404" spans="1:4" x14ac:dyDescent="0.25">
      <c r="A1404" t="s">
        <v>2413</v>
      </c>
      <c r="B1404" t="s">
        <v>2873</v>
      </c>
      <c r="C1404" t="s">
        <v>2697</v>
      </c>
      <c r="D1404">
        <v>132.04657826000002</v>
      </c>
    </row>
    <row r="1405" spans="1:4" x14ac:dyDescent="0.25">
      <c r="A1405" t="s">
        <v>2413</v>
      </c>
      <c r="B1405" t="s">
        <v>2873</v>
      </c>
      <c r="C1405" t="s">
        <v>2698</v>
      </c>
      <c r="D1405">
        <v>52.048880610000005</v>
      </c>
    </row>
    <row r="1406" spans="1:4" x14ac:dyDescent="0.25">
      <c r="A1406" t="s">
        <v>2413</v>
      </c>
      <c r="B1406" t="s">
        <v>2871</v>
      </c>
      <c r="C1406" t="s">
        <v>2690</v>
      </c>
      <c r="D1406">
        <v>903.83665533000226</v>
      </c>
    </row>
    <row r="1407" spans="1:4" x14ac:dyDescent="0.25">
      <c r="A1407" t="s">
        <v>2413</v>
      </c>
      <c r="B1407" t="s">
        <v>2871</v>
      </c>
      <c r="C1407" t="s">
        <v>2945</v>
      </c>
      <c r="D1407">
        <v>24.44401336</v>
      </c>
    </row>
    <row r="1408" spans="1:4" x14ac:dyDescent="0.25">
      <c r="A1408" t="s">
        <v>2413</v>
      </c>
      <c r="B1408" t="s">
        <v>2871</v>
      </c>
      <c r="C1408" t="s">
        <v>2691</v>
      </c>
      <c r="D1408">
        <v>7734.6816721000187</v>
      </c>
    </row>
    <row r="1409" spans="1:4" x14ac:dyDescent="0.25">
      <c r="A1409" t="s">
        <v>2413</v>
      </c>
      <c r="B1409" t="s">
        <v>2871</v>
      </c>
      <c r="C1409" t="s">
        <v>2692</v>
      </c>
      <c r="D1409">
        <v>12010.59062674001</v>
      </c>
    </row>
    <row r="1410" spans="1:4" x14ac:dyDescent="0.25">
      <c r="A1410" t="s">
        <v>2413</v>
      </c>
      <c r="B1410" t="s">
        <v>2871</v>
      </c>
      <c r="C1410" t="s">
        <v>2693</v>
      </c>
      <c r="D1410">
        <v>4486.4640082000078</v>
      </c>
    </row>
    <row r="1411" spans="1:4" x14ac:dyDescent="0.25">
      <c r="A1411" t="s">
        <v>2413</v>
      </c>
      <c r="B1411" t="s">
        <v>2871</v>
      </c>
      <c r="C1411" t="s">
        <v>2694</v>
      </c>
      <c r="D1411">
        <v>2727.1305092300008</v>
      </c>
    </row>
    <row r="1412" spans="1:4" x14ac:dyDescent="0.25">
      <c r="A1412" t="s">
        <v>2413</v>
      </c>
      <c r="B1412" t="s">
        <v>2871</v>
      </c>
      <c r="C1412" t="s">
        <v>2695</v>
      </c>
      <c r="D1412">
        <v>43.515090740000012</v>
      </c>
    </row>
    <row r="1413" spans="1:4" x14ac:dyDescent="0.25">
      <c r="A1413" t="s">
        <v>2413</v>
      </c>
      <c r="B1413" t="s">
        <v>2871</v>
      </c>
      <c r="C1413" t="s">
        <v>2696</v>
      </c>
      <c r="D1413">
        <v>16.04223232</v>
      </c>
    </row>
    <row r="1414" spans="1:4" x14ac:dyDescent="0.25">
      <c r="A1414" t="s">
        <v>2413</v>
      </c>
      <c r="B1414" t="s">
        <v>2871</v>
      </c>
      <c r="C1414" t="s">
        <v>2697</v>
      </c>
      <c r="D1414">
        <v>3.2806098600000002</v>
      </c>
    </row>
    <row r="1415" spans="1:4" x14ac:dyDescent="0.25">
      <c r="A1415" t="s">
        <v>2413</v>
      </c>
      <c r="B1415" t="s">
        <v>2871</v>
      </c>
      <c r="C1415" t="s">
        <v>2698</v>
      </c>
      <c r="D1415">
        <v>9.4594537699999997</v>
      </c>
    </row>
    <row r="1416" spans="1:4" x14ac:dyDescent="0.25">
      <c r="A1416" t="s">
        <v>2413</v>
      </c>
      <c r="B1416" t="s">
        <v>2875</v>
      </c>
      <c r="C1416" t="s">
        <v>2690</v>
      </c>
      <c r="D1416">
        <v>2016.7886218700005</v>
      </c>
    </row>
    <row r="1417" spans="1:4" x14ac:dyDescent="0.25">
      <c r="A1417" t="s">
        <v>2413</v>
      </c>
      <c r="B1417" t="s">
        <v>2875</v>
      </c>
      <c r="C1417" t="s">
        <v>2945</v>
      </c>
      <c r="D1417">
        <v>35.482764709999998</v>
      </c>
    </row>
    <row r="1418" spans="1:4" x14ac:dyDescent="0.25">
      <c r="A1418" t="s">
        <v>2413</v>
      </c>
      <c r="B1418" t="s">
        <v>2875</v>
      </c>
      <c r="C1418" t="s">
        <v>2691</v>
      </c>
      <c r="D1418">
        <v>4376.7453578999975</v>
      </c>
    </row>
    <row r="1419" spans="1:4" x14ac:dyDescent="0.25">
      <c r="A1419" t="s">
        <v>2413</v>
      </c>
      <c r="B1419" t="s">
        <v>2875</v>
      </c>
      <c r="C1419" t="s">
        <v>2692</v>
      </c>
      <c r="D1419">
        <v>9202.1643460399919</v>
      </c>
    </row>
    <row r="1420" spans="1:4" x14ac:dyDescent="0.25">
      <c r="A1420" t="s">
        <v>2413</v>
      </c>
      <c r="B1420" t="s">
        <v>2875</v>
      </c>
      <c r="C1420" t="s">
        <v>2693</v>
      </c>
      <c r="D1420">
        <v>365.71054408999993</v>
      </c>
    </row>
    <row r="1421" spans="1:4" x14ac:dyDescent="0.25">
      <c r="A1421" t="s">
        <v>2413</v>
      </c>
      <c r="B1421" t="s">
        <v>2875</v>
      </c>
      <c r="C1421" t="s">
        <v>2694</v>
      </c>
      <c r="D1421">
        <v>44.366094370000006</v>
      </c>
    </row>
    <row r="1422" spans="1:4" x14ac:dyDescent="0.25">
      <c r="A1422" t="s">
        <v>2413</v>
      </c>
      <c r="B1422" t="s">
        <v>2875</v>
      </c>
      <c r="C1422" t="s">
        <v>2698</v>
      </c>
      <c r="D1422">
        <v>0.49477932000000002</v>
      </c>
    </row>
    <row r="1423" spans="1:4" x14ac:dyDescent="0.25">
      <c r="A1423" t="s">
        <v>2413</v>
      </c>
      <c r="B1423" t="s">
        <v>2876</v>
      </c>
      <c r="C1423" t="s">
        <v>2690</v>
      </c>
      <c r="D1423">
        <v>6176.2931478099945</v>
      </c>
    </row>
    <row r="1424" spans="1:4" x14ac:dyDescent="0.25">
      <c r="A1424" t="s">
        <v>2413</v>
      </c>
      <c r="B1424" t="s">
        <v>2876</v>
      </c>
      <c r="C1424" t="s">
        <v>2945</v>
      </c>
      <c r="D1424">
        <v>137.04828454</v>
      </c>
    </row>
    <row r="1425" spans="1:4" x14ac:dyDescent="0.25">
      <c r="A1425" t="s">
        <v>2413</v>
      </c>
      <c r="B1425" t="s">
        <v>2876</v>
      </c>
      <c r="C1425" t="s">
        <v>2691</v>
      </c>
      <c r="D1425">
        <v>24584.669416250108</v>
      </c>
    </row>
    <row r="1426" spans="1:4" x14ac:dyDescent="0.25">
      <c r="A1426" t="s">
        <v>2413</v>
      </c>
      <c r="B1426" t="s">
        <v>2876</v>
      </c>
      <c r="C1426" t="s">
        <v>2692</v>
      </c>
      <c r="D1426">
        <v>61419.114013090053</v>
      </c>
    </row>
    <row r="1427" spans="1:4" x14ac:dyDescent="0.25">
      <c r="A1427" t="s">
        <v>2413</v>
      </c>
      <c r="B1427" t="s">
        <v>2876</v>
      </c>
      <c r="C1427" t="s">
        <v>2693</v>
      </c>
      <c r="D1427">
        <v>8600.2380909500062</v>
      </c>
    </row>
    <row r="1428" spans="1:4" x14ac:dyDescent="0.25">
      <c r="A1428" t="s">
        <v>2413</v>
      </c>
      <c r="B1428" t="s">
        <v>2876</v>
      </c>
      <c r="C1428" t="s">
        <v>2694</v>
      </c>
      <c r="D1428">
        <v>284.72254807000013</v>
      </c>
    </row>
    <row r="1429" spans="1:4" x14ac:dyDescent="0.25">
      <c r="A1429" t="s">
        <v>2413</v>
      </c>
      <c r="B1429" t="s">
        <v>2876</v>
      </c>
      <c r="C1429" t="s">
        <v>2695</v>
      </c>
      <c r="D1429">
        <v>70.381028319999999</v>
      </c>
    </row>
    <row r="1430" spans="1:4" x14ac:dyDescent="0.25">
      <c r="A1430" t="s">
        <v>2413</v>
      </c>
      <c r="B1430" t="s">
        <v>2876</v>
      </c>
      <c r="C1430" t="s">
        <v>2696</v>
      </c>
      <c r="D1430">
        <v>473.5404928100001</v>
      </c>
    </row>
    <row r="1431" spans="1:4" x14ac:dyDescent="0.25">
      <c r="A1431" t="s">
        <v>2413</v>
      </c>
      <c r="B1431" t="s">
        <v>2876</v>
      </c>
      <c r="C1431" t="s">
        <v>2697</v>
      </c>
      <c r="D1431">
        <v>299.49882162999995</v>
      </c>
    </row>
    <row r="1432" spans="1:4" x14ac:dyDescent="0.25">
      <c r="A1432" t="s">
        <v>2413</v>
      </c>
      <c r="B1432" t="s">
        <v>2876</v>
      </c>
      <c r="C1432" t="s">
        <v>2698</v>
      </c>
      <c r="D1432">
        <v>7.1760373200000007</v>
      </c>
    </row>
    <row r="1433" spans="1:4" x14ac:dyDescent="0.25">
      <c r="A1433" t="s">
        <v>2413</v>
      </c>
      <c r="B1433" t="s">
        <v>2879</v>
      </c>
      <c r="C1433" t="s">
        <v>2690</v>
      </c>
      <c r="D1433">
        <v>969.41517965000025</v>
      </c>
    </row>
    <row r="1434" spans="1:4" x14ac:dyDescent="0.25">
      <c r="A1434" t="s">
        <v>2413</v>
      </c>
      <c r="B1434" t="s">
        <v>2879</v>
      </c>
      <c r="C1434" t="s">
        <v>2945</v>
      </c>
      <c r="D1434">
        <v>8.0677396399999992</v>
      </c>
    </row>
    <row r="1435" spans="1:4" x14ac:dyDescent="0.25">
      <c r="A1435" t="s">
        <v>2413</v>
      </c>
      <c r="B1435" t="s">
        <v>2879</v>
      </c>
      <c r="C1435" t="s">
        <v>2691</v>
      </c>
      <c r="D1435">
        <v>2741.3607285400003</v>
      </c>
    </row>
    <row r="1436" spans="1:4" x14ac:dyDescent="0.25">
      <c r="A1436" t="s">
        <v>2413</v>
      </c>
      <c r="B1436" t="s">
        <v>2879</v>
      </c>
      <c r="C1436" t="s">
        <v>2692</v>
      </c>
      <c r="D1436">
        <v>3068.8890478199964</v>
      </c>
    </row>
    <row r="1437" spans="1:4" x14ac:dyDescent="0.25">
      <c r="A1437" t="s">
        <v>2413</v>
      </c>
      <c r="B1437" t="s">
        <v>2879</v>
      </c>
      <c r="C1437" t="s">
        <v>2693</v>
      </c>
      <c r="D1437">
        <v>125.04963509000001</v>
      </c>
    </row>
    <row r="1438" spans="1:4" x14ac:dyDescent="0.25">
      <c r="A1438" t="s">
        <v>2413</v>
      </c>
      <c r="B1438" t="s">
        <v>2879</v>
      </c>
      <c r="C1438" t="s">
        <v>2694</v>
      </c>
      <c r="D1438">
        <v>4.3289763199999998</v>
      </c>
    </row>
    <row r="1439" spans="1:4" x14ac:dyDescent="0.25">
      <c r="A1439" t="s">
        <v>2413</v>
      </c>
      <c r="B1439" t="s">
        <v>2879</v>
      </c>
      <c r="C1439" t="s">
        <v>2695</v>
      </c>
      <c r="D1439">
        <v>3.33232938</v>
      </c>
    </row>
    <row r="1440" spans="1:4" x14ac:dyDescent="0.25">
      <c r="A1440" t="s">
        <v>2413</v>
      </c>
      <c r="B1440" t="s">
        <v>2879</v>
      </c>
      <c r="C1440" t="s">
        <v>2696</v>
      </c>
      <c r="D1440">
        <v>140.48158934</v>
      </c>
    </row>
    <row r="1441" spans="1:4" x14ac:dyDescent="0.25">
      <c r="A1441" t="s">
        <v>2413</v>
      </c>
      <c r="B1441" t="s">
        <v>2879</v>
      </c>
      <c r="C1441" t="s">
        <v>2698</v>
      </c>
      <c r="D1441">
        <v>9.4278400000000012E-2</v>
      </c>
    </row>
    <row r="1442" spans="1:4" x14ac:dyDescent="0.25">
      <c r="A1442" t="s">
        <v>2413</v>
      </c>
      <c r="B1442" t="s">
        <v>2870</v>
      </c>
      <c r="C1442" t="s">
        <v>2690</v>
      </c>
      <c r="D1442">
        <v>7325.9873697199882</v>
      </c>
    </row>
    <row r="1443" spans="1:4" x14ac:dyDescent="0.25">
      <c r="A1443" t="s">
        <v>2413</v>
      </c>
      <c r="B1443" t="s">
        <v>2870</v>
      </c>
      <c r="C1443" t="s">
        <v>2945</v>
      </c>
      <c r="D1443">
        <v>1118.9240794700017</v>
      </c>
    </row>
    <row r="1444" spans="1:4" x14ac:dyDescent="0.25">
      <c r="A1444" t="s">
        <v>2413</v>
      </c>
      <c r="B1444" t="s">
        <v>2870</v>
      </c>
      <c r="C1444" t="s">
        <v>2691</v>
      </c>
      <c r="D1444">
        <v>48217.750176409507</v>
      </c>
    </row>
    <row r="1445" spans="1:4" x14ac:dyDescent="0.25">
      <c r="A1445" t="s">
        <v>2413</v>
      </c>
      <c r="B1445" t="s">
        <v>2870</v>
      </c>
      <c r="C1445" t="s">
        <v>2692</v>
      </c>
      <c r="D1445">
        <v>148050.88302267148</v>
      </c>
    </row>
    <row r="1446" spans="1:4" x14ac:dyDescent="0.25">
      <c r="A1446" t="s">
        <v>2413</v>
      </c>
      <c r="B1446" t="s">
        <v>2870</v>
      </c>
      <c r="C1446" t="s">
        <v>2693</v>
      </c>
      <c r="D1446">
        <v>87783.205413509291</v>
      </c>
    </row>
    <row r="1447" spans="1:4" x14ac:dyDescent="0.25">
      <c r="A1447" t="s">
        <v>2413</v>
      </c>
      <c r="B1447" t="s">
        <v>2870</v>
      </c>
      <c r="C1447" t="s">
        <v>2694</v>
      </c>
      <c r="D1447">
        <v>93917.380528010268</v>
      </c>
    </row>
    <row r="1448" spans="1:4" x14ac:dyDescent="0.25">
      <c r="A1448" t="s">
        <v>2413</v>
      </c>
      <c r="B1448" t="s">
        <v>2870</v>
      </c>
      <c r="C1448" t="s">
        <v>2695</v>
      </c>
      <c r="D1448">
        <v>24015.00568226014</v>
      </c>
    </row>
    <row r="1449" spans="1:4" x14ac:dyDescent="0.25">
      <c r="A1449" t="s">
        <v>2413</v>
      </c>
      <c r="B1449" t="s">
        <v>2870</v>
      </c>
      <c r="C1449" t="s">
        <v>2696</v>
      </c>
      <c r="D1449">
        <v>6019.8807473099932</v>
      </c>
    </row>
    <row r="1450" spans="1:4" x14ac:dyDescent="0.25">
      <c r="A1450" t="s">
        <v>2413</v>
      </c>
      <c r="B1450" t="s">
        <v>2870</v>
      </c>
      <c r="C1450" t="s">
        <v>2697</v>
      </c>
      <c r="D1450">
        <v>1522.0311915500006</v>
      </c>
    </row>
    <row r="1451" spans="1:4" x14ac:dyDescent="0.25">
      <c r="A1451" t="s">
        <v>2413</v>
      </c>
      <c r="B1451" t="s">
        <v>2870</v>
      </c>
      <c r="C1451" t="s">
        <v>2698</v>
      </c>
      <c r="D1451">
        <v>593.87878773000011</v>
      </c>
    </row>
    <row r="1452" spans="1:4" x14ac:dyDescent="0.25">
      <c r="A1452" t="s">
        <v>2413</v>
      </c>
      <c r="B1452" t="s">
        <v>2874</v>
      </c>
      <c r="C1452" t="s">
        <v>2690</v>
      </c>
      <c r="D1452">
        <v>1747.3782375700014</v>
      </c>
    </row>
    <row r="1453" spans="1:4" x14ac:dyDescent="0.25">
      <c r="A1453" t="s">
        <v>2413</v>
      </c>
      <c r="B1453" t="s">
        <v>2874</v>
      </c>
      <c r="C1453" t="s">
        <v>2945</v>
      </c>
      <c r="D1453">
        <v>333.52625365000034</v>
      </c>
    </row>
    <row r="1454" spans="1:4" x14ac:dyDescent="0.25">
      <c r="A1454" t="s">
        <v>2413</v>
      </c>
      <c r="B1454" t="s">
        <v>2874</v>
      </c>
      <c r="C1454" t="s">
        <v>2691</v>
      </c>
      <c r="D1454">
        <v>12272.734508530029</v>
      </c>
    </row>
    <row r="1455" spans="1:4" x14ac:dyDescent="0.25">
      <c r="A1455" t="s">
        <v>2413</v>
      </c>
      <c r="B1455" t="s">
        <v>2874</v>
      </c>
      <c r="C1455" t="s">
        <v>2692</v>
      </c>
      <c r="D1455">
        <v>69470.08496861966</v>
      </c>
    </row>
    <row r="1456" spans="1:4" x14ac:dyDescent="0.25">
      <c r="A1456" t="s">
        <v>2413</v>
      </c>
      <c r="B1456" t="s">
        <v>2874</v>
      </c>
      <c r="C1456" t="s">
        <v>2693</v>
      </c>
      <c r="D1456">
        <v>24444.898572149978</v>
      </c>
    </row>
    <row r="1457" spans="1:4" x14ac:dyDescent="0.25">
      <c r="A1457" t="s">
        <v>2413</v>
      </c>
      <c r="B1457" t="s">
        <v>2874</v>
      </c>
      <c r="C1457" t="s">
        <v>2694</v>
      </c>
      <c r="D1457">
        <v>8246.6898786300226</v>
      </c>
    </row>
    <row r="1458" spans="1:4" x14ac:dyDescent="0.25">
      <c r="A1458" t="s">
        <v>2413</v>
      </c>
      <c r="B1458" t="s">
        <v>2874</v>
      </c>
      <c r="C1458" t="s">
        <v>2695</v>
      </c>
      <c r="D1458">
        <v>760.25036002000036</v>
      </c>
    </row>
    <row r="1459" spans="1:4" x14ac:dyDescent="0.25">
      <c r="A1459" t="s">
        <v>2413</v>
      </c>
      <c r="B1459" t="s">
        <v>2874</v>
      </c>
      <c r="C1459" t="s">
        <v>2696</v>
      </c>
      <c r="D1459">
        <v>785.59283266999955</v>
      </c>
    </row>
    <row r="1460" spans="1:4" x14ac:dyDescent="0.25">
      <c r="A1460" t="s">
        <v>2413</v>
      </c>
      <c r="B1460" t="s">
        <v>2874</v>
      </c>
      <c r="C1460" t="s">
        <v>2697</v>
      </c>
      <c r="D1460">
        <v>151.45511626999996</v>
      </c>
    </row>
    <row r="1461" spans="1:4" x14ac:dyDescent="0.25">
      <c r="A1461" t="s">
        <v>2413</v>
      </c>
      <c r="B1461" t="s">
        <v>2874</v>
      </c>
      <c r="C1461" t="s">
        <v>2698</v>
      </c>
      <c r="D1461">
        <v>78.000504459999988</v>
      </c>
    </row>
    <row r="1462" spans="1:4" x14ac:dyDescent="0.25">
      <c r="A1462" t="s">
        <v>2413</v>
      </c>
      <c r="B1462" t="s">
        <v>2878</v>
      </c>
      <c r="C1462" t="s">
        <v>2690</v>
      </c>
      <c r="D1462">
        <v>1808.6645376400002</v>
      </c>
    </row>
    <row r="1463" spans="1:4" x14ac:dyDescent="0.25">
      <c r="A1463" t="s">
        <v>2413</v>
      </c>
      <c r="B1463" t="s">
        <v>2878</v>
      </c>
      <c r="C1463" t="s">
        <v>2945</v>
      </c>
      <c r="D1463">
        <v>39.514922869999999</v>
      </c>
    </row>
    <row r="1464" spans="1:4" x14ac:dyDescent="0.25">
      <c r="A1464" t="s">
        <v>2413</v>
      </c>
      <c r="B1464" t="s">
        <v>2878</v>
      </c>
      <c r="C1464" t="s">
        <v>2691</v>
      </c>
      <c r="D1464">
        <v>1237.2194473899997</v>
      </c>
    </row>
    <row r="1465" spans="1:4" x14ac:dyDescent="0.25">
      <c r="A1465" t="s">
        <v>2413</v>
      </c>
      <c r="B1465" t="s">
        <v>2878</v>
      </c>
      <c r="C1465" t="s">
        <v>2692</v>
      </c>
      <c r="D1465">
        <v>1800.2459838099996</v>
      </c>
    </row>
    <row r="1466" spans="1:4" x14ac:dyDescent="0.25">
      <c r="A1466" t="s">
        <v>2413</v>
      </c>
      <c r="B1466" t="s">
        <v>2878</v>
      </c>
      <c r="C1466" t="s">
        <v>2693</v>
      </c>
      <c r="D1466">
        <v>92.418484340000006</v>
      </c>
    </row>
    <row r="1467" spans="1:4" x14ac:dyDescent="0.25">
      <c r="A1467" t="s">
        <v>2413</v>
      </c>
      <c r="B1467" t="s">
        <v>2878</v>
      </c>
      <c r="C1467" t="s">
        <v>2694</v>
      </c>
      <c r="D1467">
        <v>71.915931830000005</v>
      </c>
    </row>
    <row r="1468" spans="1:4" x14ac:dyDescent="0.25">
      <c r="A1468" t="s">
        <v>2413</v>
      </c>
      <c r="B1468" t="s">
        <v>2878</v>
      </c>
      <c r="C1468" t="s">
        <v>2695</v>
      </c>
      <c r="D1468">
        <v>27.337541479999999</v>
      </c>
    </row>
    <row r="1469" spans="1:4" x14ac:dyDescent="0.25">
      <c r="A1469" t="s">
        <v>2413</v>
      </c>
      <c r="B1469" t="s">
        <v>2878</v>
      </c>
      <c r="C1469" t="s">
        <v>2696</v>
      </c>
      <c r="D1469">
        <v>14.539715960000001</v>
      </c>
    </row>
    <row r="1470" spans="1:4" x14ac:dyDescent="0.25">
      <c r="A1470" t="s">
        <v>2413</v>
      </c>
      <c r="B1470" t="s">
        <v>2878</v>
      </c>
      <c r="C1470" t="s">
        <v>2698</v>
      </c>
      <c r="D1470">
        <v>127.05380587000001</v>
      </c>
    </row>
    <row r="1471" spans="1:4" x14ac:dyDescent="0.25">
      <c r="A1471" t="s">
        <v>2413</v>
      </c>
      <c r="B1471" t="s">
        <v>2872</v>
      </c>
      <c r="C1471" t="s">
        <v>2690</v>
      </c>
      <c r="D1471">
        <v>621.71806019000076</v>
      </c>
    </row>
    <row r="1472" spans="1:4" x14ac:dyDescent="0.25">
      <c r="A1472" t="s">
        <v>2413</v>
      </c>
      <c r="B1472" t="s">
        <v>2872</v>
      </c>
      <c r="C1472" t="s">
        <v>2945</v>
      </c>
      <c r="D1472">
        <v>414.37215569</v>
      </c>
    </row>
    <row r="1473" spans="1:4" x14ac:dyDescent="0.25">
      <c r="A1473" t="s">
        <v>2413</v>
      </c>
      <c r="B1473" t="s">
        <v>2872</v>
      </c>
      <c r="C1473" t="s">
        <v>2691</v>
      </c>
      <c r="D1473">
        <v>476.06857069000017</v>
      </c>
    </row>
    <row r="1474" spans="1:4" x14ac:dyDescent="0.25">
      <c r="A1474" t="s">
        <v>2413</v>
      </c>
      <c r="B1474" t="s">
        <v>2872</v>
      </c>
      <c r="C1474" t="s">
        <v>2692</v>
      </c>
      <c r="D1474">
        <v>1034.1047661799994</v>
      </c>
    </row>
    <row r="1475" spans="1:4" x14ac:dyDescent="0.25">
      <c r="A1475" t="s">
        <v>2413</v>
      </c>
      <c r="B1475" t="s">
        <v>2872</v>
      </c>
      <c r="C1475" t="s">
        <v>2693</v>
      </c>
      <c r="D1475">
        <v>77.088941870000014</v>
      </c>
    </row>
    <row r="1476" spans="1:4" x14ac:dyDescent="0.25">
      <c r="A1476" t="s">
        <v>2413</v>
      </c>
      <c r="B1476" t="s">
        <v>2872</v>
      </c>
      <c r="C1476" t="s">
        <v>2694</v>
      </c>
      <c r="D1476">
        <v>114.20730065999999</v>
      </c>
    </row>
    <row r="1477" spans="1:4" x14ac:dyDescent="0.25">
      <c r="A1477" t="s">
        <v>2413</v>
      </c>
      <c r="B1477" t="s">
        <v>2872</v>
      </c>
      <c r="C1477" t="s">
        <v>2695</v>
      </c>
      <c r="D1477">
        <v>7.2848301100000006</v>
      </c>
    </row>
    <row r="1478" spans="1:4" x14ac:dyDescent="0.25">
      <c r="A1478" t="s">
        <v>2413</v>
      </c>
      <c r="B1478" t="s">
        <v>2872</v>
      </c>
      <c r="C1478" t="s">
        <v>2698</v>
      </c>
      <c r="D1478">
        <v>0.14965010000000001</v>
      </c>
    </row>
    <row r="1479" spans="1:4" x14ac:dyDescent="0.25">
      <c r="A1479" t="s">
        <v>2414</v>
      </c>
      <c r="B1479" t="s">
        <v>2877</v>
      </c>
      <c r="C1479" t="s">
        <v>2690</v>
      </c>
      <c r="D1479">
        <v>0.53224236999999996</v>
      </c>
    </row>
    <row r="1480" spans="1:4" x14ac:dyDescent="0.25">
      <c r="A1480" t="s">
        <v>2414</v>
      </c>
      <c r="B1480" t="s">
        <v>2877</v>
      </c>
      <c r="C1480" t="s">
        <v>2691</v>
      </c>
      <c r="D1480">
        <v>10.25816908</v>
      </c>
    </row>
    <row r="1481" spans="1:4" x14ac:dyDescent="0.25">
      <c r="A1481" t="s">
        <v>2414</v>
      </c>
      <c r="B1481" t="s">
        <v>2877</v>
      </c>
      <c r="C1481" t="s">
        <v>2692</v>
      </c>
      <c r="D1481">
        <v>144.55485708999998</v>
      </c>
    </row>
    <row r="1482" spans="1:4" x14ac:dyDescent="0.25">
      <c r="A1482" t="s">
        <v>2414</v>
      </c>
      <c r="B1482" t="s">
        <v>2877</v>
      </c>
      <c r="C1482" t="s">
        <v>2693</v>
      </c>
      <c r="D1482">
        <v>22.70369419</v>
      </c>
    </row>
    <row r="1483" spans="1:4" x14ac:dyDescent="0.25">
      <c r="A1483" t="s">
        <v>2414</v>
      </c>
      <c r="B1483" t="s">
        <v>2877</v>
      </c>
      <c r="C1483" t="s">
        <v>2694</v>
      </c>
      <c r="D1483">
        <v>10.254343820000001</v>
      </c>
    </row>
    <row r="1484" spans="1:4" x14ac:dyDescent="0.25">
      <c r="A1484" t="s">
        <v>2414</v>
      </c>
      <c r="B1484" t="s">
        <v>2877</v>
      </c>
      <c r="C1484" t="s">
        <v>2695</v>
      </c>
      <c r="D1484">
        <v>1.4689495800000001</v>
      </c>
    </row>
    <row r="1485" spans="1:4" x14ac:dyDescent="0.25">
      <c r="A1485" t="s">
        <v>2414</v>
      </c>
      <c r="B1485" t="s">
        <v>2877</v>
      </c>
      <c r="C1485" t="s">
        <v>2696</v>
      </c>
      <c r="D1485">
        <v>2.8783519500000003</v>
      </c>
    </row>
    <row r="1486" spans="1:4" x14ac:dyDescent="0.25">
      <c r="A1486" t="s">
        <v>2414</v>
      </c>
      <c r="B1486" t="s">
        <v>2877</v>
      </c>
      <c r="C1486" t="s">
        <v>2698</v>
      </c>
      <c r="D1486">
        <v>0.41396483000000001</v>
      </c>
    </row>
    <row r="1487" spans="1:4" x14ac:dyDescent="0.25">
      <c r="A1487" t="s">
        <v>2414</v>
      </c>
      <c r="B1487" t="s">
        <v>2873</v>
      </c>
      <c r="C1487" t="s">
        <v>2690</v>
      </c>
      <c r="D1487">
        <v>3.7253758900000005</v>
      </c>
    </row>
    <row r="1488" spans="1:4" x14ac:dyDescent="0.25">
      <c r="A1488" t="s">
        <v>2414</v>
      </c>
      <c r="B1488" t="s">
        <v>2873</v>
      </c>
      <c r="C1488" t="s">
        <v>2945</v>
      </c>
      <c r="D1488">
        <v>34.910855939999998</v>
      </c>
    </row>
    <row r="1489" spans="1:4" x14ac:dyDescent="0.25">
      <c r="A1489" t="s">
        <v>2414</v>
      </c>
      <c r="B1489" t="s">
        <v>2873</v>
      </c>
      <c r="C1489" t="s">
        <v>2691</v>
      </c>
      <c r="D1489">
        <v>10.398811140000001</v>
      </c>
    </row>
    <row r="1490" spans="1:4" x14ac:dyDescent="0.25">
      <c r="A1490" t="s">
        <v>2414</v>
      </c>
      <c r="B1490" t="s">
        <v>2873</v>
      </c>
      <c r="C1490" t="s">
        <v>2692</v>
      </c>
      <c r="D1490">
        <v>178.6648855</v>
      </c>
    </row>
    <row r="1491" spans="1:4" x14ac:dyDescent="0.25">
      <c r="A1491" t="s">
        <v>2414</v>
      </c>
      <c r="B1491" t="s">
        <v>2873</v>
      </c>
      <c r="C1491" t="s">
        <v>2693</v>
      </c>
      <c r="D1491">
        <v>252.73626522999993</v>
      </c>
    </row>
    <row r="1492" spans="1:4" x14ac:dyDescent="0.25">
      <c r="A1492" t="s">
        <v>2414</v>
      </c>
      <c r="B1492" t="s">
        <v>2873</v>
      </c>
      <c r="C1492" t="s">
        <v>2694</v>
      </c>
      <c r="D1492">
        <v>355.23250533999976</v>
      </c>
    </row>
    <row r="1493" spans="1:4" x14ac:dyDescent="0.25">
      <c r="A1493" t="s">
        <v>2414</v>
      </c>
      <c r="B1493" t="s">
        <v>2873</v>
      </c>
      <c r="C1493" t="s">
        <v>2695</v>
      </c>
      <c r="D1493">
        <v>55.186457259999997</v>
      </c>
    </row>
    <row r="1494" spans="1:4" x14ac:dyDescent="0.25">
      <c r="A1494" t="s">
        <v>2414</v>
      </c>
      <c r="B1494" t="s">
        <v>2873</v>
      </c>
      <c r="C1494" t="s">
        <v>2696</v>
      </c>
      <c r="D1494">
        <v>43.495323509999999</v>
      </c>
    </row>
    <row r="1495" spans="1:4" x14ac:dyDescent="0.25">
      <c r="A1495" t="s">
        <v>2414</v>
      </c>
      <c r="B1495" t="s">
        <v>2873</v>
      </c>
      <c r="C1495" t="s">
        <v>2697</v>
      </c>
      <c r="D1495">
        <v>32.804981979999994</v>
      </c>
    </row>
    <row r="1496" spans="1:4" x14ac:dyDescent="0.25">
      <c r="A1496" t="s">
        <v>2414</v>
      </c>
      <c r="B1496" t="s">
        <v>2873</v>
      </c>
      <c r="C1496" t="s">
        <v>2698</v>
      </c>
      <c r="D1496">
        <v>30.757604980000007</v>
      </c>
    </row>
    <row r="1497" spans="1:4" x14ac:dyDescent="0.25">
      <c r="A1497" t="s">
        <v>2414</v>
      </c>
      <c r="B1497" t="s">
        <v>2871</v>
      </c>
      <c r="C1497" t="s">
        <v>2690</v>
      </c>
      <c r="D1497">
        <v>0.38782316</v>
      </c>
    </row>
    <row r="1498" spans="1:4" x14ac:dyDescent="0.25">
      <c r="A1498" t="s">
        <v>2414</v>
      </c>
      <c r="B1498" t="s">
        <v>2871</v>
      </c>
      <c r="C1498" t="s">
        <v>2691</v>
      </c>
      <c r="D1498">
        <v>1.5404192600000002</v>
      </c>
    </row>
    <row r="1499" spans="1:4" x14ac:dyDescent="0.25">
      <c r="A1499" t="s">
        <v>2414</v>
      </c>
      <c r="B1499" t="s">
        <v>2871</v>
      </c>
      <c r="C1499" t="s">
        <v>2692</v>
      </c>
      <c r="D1499">
        <v>1.3579080699999999</v>
      </c>
    </row>
    <row r="1500" spans="1:4" x14ac:dyDescent="0.25">
      <c r="A1500" t="s">
        <v>2414</v>
      </c>
      <c r="B1500" t="s">
        <v>2871</v>
      </c>
      <c r="C1500" t="s">
        <v>2694</v>
      </c>
      <c r="D1500">
        <v>0.19385179</v>
      </c>
    </row>
    <row r="1501" spans="1:4" x14ac:dyDescent="0.25">
      <c r="A1501" t="s">
        <v>2414</v>
      </c>
      <c r="B1501" t="s">
        <v>2875</v>
      </c>
      <c r="C1501" t="s">
        <v>2690</v>
      </c>
      <c r="D1501">
        <v>0.53721160999999995</v>
      </c>
    </row>
    <row r="1502" spans="1:4" x14ac:dyDescent="0.25">
      <c r="A1502" t="s">
        <v>2414</v>
      </c>
      <c r="B1502" t="s">
        <v>2875</v>
      </c>
      <c r="C1502" t="s">
        <v>2691</v>
      </c>
      <c r="D1502">
        <v>0.15409866</v>
      </c>
    </row>
    <row r="1503" spans="1:4" x14ac:dyDescent="0.25">
      <c r="A1503" t="s">
        <v>2414</v>
      </c>
      <c r="B1503" t="s">
        <v>2875</v>
      </c>
      <c r="C1503" t="s">
        <v>2692</v>
      </c>
      <c r="D1503">
        <v>72.793054339999983</v>
      </c>
    </row>
    <row r="1504" spans="1:4" x14ac:dyDescent="0.25">
      <c r="A1504" t="s">
        <v>2414</v>
      </c>
      <c r="B1504" t="s">
        <v>2876</v>
      </c>
      <c r="C1504" t="s">
        <v>2690</v>
      </c>
      <c r="D1504">
        <v>5.7805699999999996E-3</v>
      </c>
    </row>
    <row r="1505" spans="1:4" x14ac:dyDescent="0.25">
      <c r="A1505" t="s">
        <v>2414</v>
      </c>
      <c r="B1505" t="s">
        <v>2876</v>
      </c>
      <c r="C1505" t="s">
        <v>2945</v>
      </c>
      <c r="D1505">
        <v>12.780018010000001</v>
      </c>
    </row>
    <row r="1506" spans="1:4" x14ac:dyDescent="0.25">
      <c r="A1506" t="s">
        <v>2414</v>
      </c>
      <c r="B1506" t="s">
        <v>2876</v>
      </c>
      <c r="C1506" t="s">
        <v>2691</v>
      </c>
      <c r="D1506">
        <v>61.993492690000018</v>
      </c>
    </row>
    <row r="1507" spans="1:4" x14ac:dyDescent="0.25">
      <c r="A1507" t="s">
        <v>2414</v>
      </c>
      <c r="B1507" t="s">
        <v>2876</v>
      </c>
      <c r="C1507" t="s">
        <v>2692</v>
      </c>
      <c r="D1507">
        <v>304.48541118999998</v>
      </c>
    </row>
    <row r="1508" spans="1:4" x14ac:dyDescent="0.25">
      <c r="A1508" t="s">
        <v>2414</v>
      </c>
      <c r="B1508" t="s">
        <v>2876</v>
      </c>
      <c r="C1508" t="s">
        <v>2693</v>
      </c>
      <c r="D1508">
        <v>267.41522030000004</v>
      </c>
    </row>
    <row r="1509" spans="1:4" x14ac:dyDescent="0.25">
      <c r="A1509" t="s">
        <v>2414</v>
      </c>
      <c r="B1509" t="s">
        <v>2876</v>
      </c>
      <c r="C1509" t="s">
        <v>2694</v>
      </c>
      <c r="D1509">
        <v>50.552338290000002</v>
      </c>
    </row>
    <row r="1510" spans="1:4" x14ac:dyDescent="0.25">
      <c r="A1510" t="s">
        <v>2414</v>
      </c>
      <c r="B1510" t="s">
        <v>2876</v>
      </c>
      <c r="C1510" t="s">
        <v>2698</v>
      </c>
      <c r="D1510">
        <v>5.34644531</v>
      </c>
    </row>
    <row r="1511" spans="1:4" x14ac:dyDescent="0.25">
      <c r="A1511" t="s">
        <v>2414</v>
      </c>
      <c r="B1511" t="s">
        <v>2879</v>
      </c>
      <c r="C1511" t="s">
        <v>2691</v>
      </c>
      <c r="D1511">
        <v>5.5651831500000002</v>
      </c>
    </row>
    <row r="1512" spans="1:4" x14ac:dyDescent="0.25">
      <c r="A1512" t="s">
        <v>2414</v>
      </c>
      <c r="B1512" t="s">
        <v>2879</v>
      </c>
      <c r="C1512" t="s">
        <v>2692</v>
      </c>
      <c r="D1512">
        <v>1.69810375</v>
      </c>
    </row>
    <row r="1513" spans="1:4" x14ac:dyDescent="0.25">
      <c r="A1513" t="s">
        <v>2414</v>
      </c>
      <c r="B1513" t="s">
        <v>2870</v>
      </c>
      <c r="C1513" t="s">
        <v>2690</v>
      </c>
      <c r="D1513">
        <v>4.0496508599999999</v>
      </c>
    </row>
    <row r="1514" spans="1:4" x14ac:dyDescent="0.25">
      <c r="A1514" t="s">
        <v>2414</v>
      </c>
      <c r="B1514" t="s">
        <v>2870</v>
      </c>
      <c r="C1514" t="s">
        <v>2945</v>
      </c>
      <c r="D1514">
        <v>10.061969319999999</v>
      </c>
    </row>
    <row r="1515" spans="1:4" x14ac:dyDescent="0.25">
      <c r="A1515" t="s">
        <v>2414</v>
      </c>
      <c r="B1515" t="s">
        <v>2870</v>
      </c>
      <c r="C1515" t="s">
        <v>2691</v>
      </c>
      <c r="D1515">
        <v>14.279570270000001</v>
      </c>
    </row>
    <row r="1516" spans="1:4" x14ac:dyDescent="0.25">
      <c r="A1516" t="s">
        <v>2414</v>
      </c>
      <c r="B1516" t="s">
        <v>2870</v>
      </c>
      <c r="C1516" t="s">
        <v>2692</v>
      </c>
      <c r="D1516">
        <v>50.074800000000025</v>
      </c>
    </row>
    <row r="1517" spans="1:4" x14ac:dyDescent="0.25">
      <c r="A1517" t="s">
        <v>2414</v>
      </c>
      <c r="B1517" t="s">
        <v>2870</v>
      </c>
      <c r="C1517" t="s">
        <v>2693</v>
      </c>
      <c r="D1517">
        <v>41.047867599999996</v>
      </c>
    </row>
    <row r="1518" spans="1:4" x14ac:dyDescent="0.25">
      <c r="A1518" t="s">
        <v>2414</v>
      </c>
      <c r="B1518" t="s">
        <v>2870</v>
      </c>
      <c r="C1518" t="s">
        <v>2694</v>
      </c>
      <c r="D1518">
        <v>20.427962999999998</v>
      </c>
    </row>
    <row r="1519" spans="1:4" x14ac:dyDescent="0.25">
      <c r="A1519" t="s">
        <v>2414</v>
      </c>
      <c r="B1519" t="s">
        <v>2870</v>
      </c>
      <c r="C1519" t="s">
        <v>2695</v>
      </c>
      <c r="D1519">
        <v>1.3070739799999997</v>
      </c>
    </row>
    <row r="1520" spans="1:4" x14ac:dyDescent="0.25">
      <c r="A1520" t="s">
        <v>2414</v>
      </c>
      <c r="B1520" t="s">
        <v>2870</v>
      </c>
      <c r="C1520" t="s">
        <v>2696</v>
      </c>
      <c r="D1520">
        <v>1.5442671299999999</v>
      </c>
    </row>
    <row r="1521" spans="1:4" x14ac:dyDescent="0.25">
      <c r="A1521" t="s">
        <v>2414</v>
      </c>
      <c r="B1521" t="s">
        <v>2870</v>
      </c>
      <c r="C1521" t="s">
        <v>2697</v>
      </c>
      <c r="D1521">
        <v>0.20078723000000001</v>
      </c>
    </row>
    <row r="1522" spans="1:4" x14ac:dyDescent="0.25">
      <c r="A1522" t="s">
        <v>2414</v>
      </c>
      <c r="B1522" t="s">
        <v>2870</v>
      </c>
      <c r="C1522" t="s">
        <v>2698</v>
      </c>
      <c r="D1522">
        <v>0.55745602999999999</v>
      </c>
    </row>
    <row r="1523" spans="1:4" x14ac:dyDescent="0.25">
      <c r="A1523" t="s">
        <v>2414</v>
      </c>
      <c r="B1523" t="s">
        <v>2874</v>
      </c>
      <c r="C1523" t="s">
        <v>2690</v>
      </c>
      <c r="D1523">
        <v>3.0867179599999996</v>
      </c>
    </row>
    <row r="1524" spans="1:4" x14ac:dyDescent="0.25">
      <c r="A1524" t="s">
        <v>2414</v>
      </c>
      <c r="B1524" t="s">
        <v>2874</v>
      </c>
      <c r="C1524" t="s">
        <v>2691</v>
      </c>
      <c r="D1524">
        <v>6.7796359600000011</v>
      </c>
    </row>
    <row r="1525" spans="1:4" x14ac:dyDescent="0.25">
      <c r="A1525" t="s">
        <v>2414</v>
      </c>
      <c r="B1525" t="s">
        <v>2874</v>
      </c>
      <c r="C1525" t="s">
        <v>2692</v>
      </c>
      <c r="D1525">
        <v>73.075324689999988</v>
      </c>
    </row>
    <row r="1526" spans="1:4" x14ac:dyDescent="0.25">
      <c r="A1526" t="s">
        <v>2414</v>
      </c>
      <c r="B1526" t="s">
        <v>2874</v>
      </c>
      <c r="C1526" t="s">
        <v>2693</v>
      </c>
      <c r="D1526">
        <v>207.80576515000007</v>
      </c>
    </row>
    <row r="1527" spans="1:4" x14ac:dyDescent="0.25">
      <c r="A1527" t="s">
        <v>2414</v>
      </c>
      <c r="B1527" t="s">
        <v>2874</v>
      </c>
      <c r="C1527" t="s">
        <v>2694</v>
      </c>
      <c r="D1527">
        <v>262.80739801999999</v>
      </c>
    </row>
    <row r="1528" spans="1:4" x14ac:dyDescent="0.25">
      <c r="A1528" t="s">
        <v>2414</v>
      </c>
      <c r="B1528" t="s">
        <v>2874</v>
      </c>
      <c r="C1528" t="s">
        <v>2695</v>
      </c>
      <c r="D1528">
        <v>34.118556529999999</v>
      </c>
    </row>
    <row r="1529" spans="1:4" x14ac:dyDescent="0.25">
      <c r="A1529" t="s">
        <v>2414</v>
      </c>
      <c r="B1529" t="s">
        <v>2874</v>
      </c>
      <c r="C1529" t="s">
        <v>2696</v>
      </c>
      <c r="D1529">
        <v>11.737883470000002</v>
      </c>
    </row>
    <row r="1530" spans="1:4" x14ac:dyDescent="0.25">
      <c r="A1530" t="s">
        <v>2414</v>
      </c>
      <c r="B1530" t="s">
        <v>2874</v>
      </c>
      <c r="C1530" t="s">
        <v>2697</v>
      </c>
      <c r="D1530">
        <v>3.0505727199999999</v>
      </c>
    </row>
    <row r="1531" spans="1:4" x14ac:dyDescent="0.25">
      <c r="A1531" t="s">
        <v>2414</v>
      </c>
      <c r="B1531" t="s">
        <v>2874</v>
      </c>
      <c r="C1531" t="s">
        <v>2698</v>
      </c>
      <c r="D1531">
        <v>0.13009633000000001</v>
      </c>
    </row>
    <row r="1532" spans="1:4" x14ac:dyDescent="0.25">
      <c r="A1532" t="s">
        <v>2414</v>
      </c>
      <c r="B1532" t="s">
        <v>2878</v>
      </c>
      <c r="C1532" t="s">
        <v>2690</v>
      </c>
      <c r="D1532">
        <v>7.0429308000000006</v>
      </c>
    </row>
    <row r="1533" spans="1:4" x14ac:dyDescent="0.25">
      <c r="A1533" t="s">
        <v>2414</v>
      </c>
      <c r="B1533" t="s">
        <v>2878</v>
      </c>
      <c r="C1533" t="s">
        <v>2945</v>
      </c>
      <c r="D1533">
        <v>233.75048760000004</v>
      </c>
    </row>
    <row r="1534" spans="1:4" x14ac:dyDescent="0.25">
      <c r="A1534" t="s">
        <v>2414</v>
      </c>
      <c r="B1534" t="s">
        <v>2878</v>
      </c>
      <c r="C1534" t="s">
        <v>2691</v>
      </c>
      <c r="D1534">
        <v>34.251308110000004</v>
      </c>
    </row>
    <row r="1535" spans="1:4" x14ac:dyDescent="0.25">
      <c r="A1535" t="s">
        <v>2414</v>
      </c>
      <c r="B1535" t="s">
        <v>2878</v>
      </c>
      <c r="C1535" t="s">
        <v>2692</v>
      </c>
      <c r="D1535">
        <v>84.029620439999988</v>
      </c>
    </row>
    <row r="1536" spans="1:4" x14ac:dyDescent="0.25">
      <c r="A1536" t="s">
        <v>2414</v>
      </c>
      <c r="B1536" t="s">
        <v>2878</v>
      </c>
      <c r="C1536" t="s">
        <v>2693</v>
      </c>
      <c r="D1536">
        <v>240.94753796000001</v>
      </c>
    </row>
    <row r="1537" spans="1:4" x14ac:dyDescent="0.25">
      <c r="A1537" t="s">
        <v>2414</v>
      </c>
      <c r="B1537" t="s">
        <v>2878</v>
      </c>
      <c r="C1537" t="s">
        <v>2694</v>
      </c>
      <c r="D1537">
        <v>17.85545655</v>
      </c>
    </row>
    <row r="1538" spans="1:4" x14ac:dyDescent="0.25">
      <c r="A1538" t="s">
        <v>2414</v>
      </c>
      <c r="B1538" t="s">
        <v>2872</v>
      </c>
      <c r="C1538" t="s">
        <v>2690</v>
      </c>
      <c r="D1538">
        <v>5.0273926500000004</v>
      </c>
    </row>
    <row r="1539" spans="1:4" x14ac:dyDescent="0.25">
      <c r="A1539" t="s">
        <v>2414</v>
      </c>
      <c r="B1539" t="s">
        <v>2872</v>
      </c>
      <c r="C1539" t="s">
        <v>2691</v>
      </c>
      <c r="D1539">
        <v>10.704077699999999</v>
      </c>
    </row>
    <row r="1540" spans="1:4" x14ac:dyDescent="0.25">
      <c r="A1540" t="s">
        <v>2414</v>
      </c>
      <c r="B1540" t="s">
        <v>2872</v>
      </c>
      <c r="C1540" t="s">
        <v>2692</v>
      </c>
      <c r="D1540">
        <v>0.76802806000000001</v>
      </c>
    </row>
    <row r="1541" spans="1:4" x14ac:dyDescent="0.25">
      <c r="A1541" t="s">
        <v>2414</v>
      </c>
      <c r="B1541" t="s">
        <v>2872</v>
      </c>
      <c r="C1541" t="s">
        <v>2693</v>
      </c>
      <c r="D1541">
        <v>13.65772952</v>
      </c>
    </row>
    <row r="1542" spans="1:4" x14ac:dyDescent="0.25">
      <c r="A1542" t="s">
        <v>2414</v>
      </c>
      <c r="B1542" t="s">
        <v>2872</v>
      </c>
      <c r="C1542" t="s">
        <v>2694</v>
      </c>
      <c r="D1542">
        <v>2.1404431600000002</v>
      </c>
    </row>
    <row r="1543" spans="1:4" x14ac:dyDescent="0.25">
      <c r="A1543" t="s">
        <v>2957</v>
      </c>
      <c r="B1543" t="s">
        <v>2877</v>
      </c>
      <c r="C1543" t="s">
        <v>2690</v>
      </c>
      <c r="D1543">
        <v>3.2300161499999986</v>
      </c>
    </row>
    <row r="1544" spans="1:4" x14ac:dyDescent="0.25">
      <c r="A1544" t="s">
        <v>2957</v>
      </c>
      <c r="B1544" t="s">
        <v>2877</v>
      </c>
      <c r="C1544" t="s">
        <v>2691</v>
      </c>
      <c r="D1544">
        <v>0.25333032999999999</v>
      </c>
    </row>
    <row r="1545" spans="1:4" x14ac:dyDescent="0.25">
      <c r="A1545" t="s">
        <v>2957</v>
      </c>
      <c r="B1545" t="s">
        <v>2873</v>
      </c>
      <c r="C1545" t="s">
        <v>2690</v>
      </c>
      <c r="D1545">
        <v>671.17714366000007</v>
      </c>
    </row>
    <row r="1546" spans="1:4" x14ac:dyDescent="0.25">
      <c r="A1546" t="s">
        <v>2957</v>
      </c>
      <c r="B1546" t="s">
        <v>2873</v>
      </c>
      <c r="C1546" t="s">
        <v>2691</v>
      </c>
      <c r="D1546">
        <v>875.93076596999992</v>
      </c>
    </row>
    <row r="1547" spans="1:4" x14ac:dyDescent="0.25">
      <c r="A1547" t="s">
        <v>2957</v>
      </c>
      <c r="B1547" t="s">
        <v>2873</v>
      </c>
      <c r="C1547" t="s">
        <v>2692</v>
      </c>
      <c r="D1547">
        <v>253.04296944999993</v>
      </c>
    </row>
    <row r="1548" spans="1:4" x14ac:dyDescent="0.25">
      <c r="A1548" t="s">
        <v>2957</v>
      </c>
      <c r="B1548" t="s">
        <v>2873</v>
      </c>
      <c r="C1548" t="s">
        <v>2693</v>
      </c>
      <c r="D1548">
        <v>11.539888479999998</v>
      </c>
    </row>
    <row r="1549" spans="1:4" x14ac:dyDescent="0.25">
      <c r="A1549" t="s">
        <v>2957</v>
      </c>
      <c r="B1549" t="s">
        <v>2873</v>
      </c>
      <c r="C1549" t="s">
        <v>2697</v>
      </c>
      <c r="D1549">
        <v>8.1952319300000003</v>
      </c>
    </row>
    <row r="1550" spans="1:4" x14ac:dyDescent="0.25">
      <c r="A1550" t="s">
        <v>2957</v>
      </c>
      <c r="B1550" t="s">
        <v>2871</v>
      </c>
      <c r="C1550" t="s">
        <v>2690</v>
      </c>
      <c r="D1550">
        <v>39.479026880000021</v>
      </c>
    </row>
    <row r="1551" spans="1:4" x14ac:dyDescent="0.25">
      <c r="A1551" t="s">
        <v>2957</v>
      </c>
      <c r="B1551" t="s">
        <v>2871</v>
      </c>
      <c r="C1551" t="s">
        <v>2691</v>
      </c>
      <c r="D1551">
        <v>38.284521609999999</v>
      </c>
    </row>
    <row r="1552" spans="1:4" x14ac:dyDescent="0.25">
      <c r="A1552" t="s">
        <v>2957</v>
      </c>
      <c r="B1552" t="s">
        <v>2871</v>
      </c>
      <c r="C1552" t="s">
        <v>2692</v>
      </c>
      <c r="D1552">
        <v>1.6310740399999999</v>
      </c>
    </row>
    <row r="1553" spans="1:4" x14ac:dyDescent="0.25">
      <c r="A1553" t="s">
        <v>2957</v>
      </c>
      <c r="B1553" t="s">
        <v>2875</v>
      </c>
      <c r="C1553" t="s">
        <v>2690</v>
      </c>
      <c r="D1553">
        <v>5.2370503399999988</v>
      </c>
    </row>
    <row r="1554" spans="1:4" x14ac:dyDescent="0.25">
      <c r="A1554" t="s">
        <v>2957</v>
      </c>
      <c r="B1554" t="s">
        <v>2875</v>
      </c>
      <c r="C1554" t="s">
        <v>2691</v>
      </c>
      <c r="D1554">
        <v>0.14843546000000002</v>
      </c>
    </row>
    <row r="1555" spans="1:4" x14ac:dyDescent="0.25">
      <c r="A1555" t="s">
        <v>2957</v>
      </c>
      <c r="B1555" t="s">
        <v>2875</v>
      </c>
      <c r="C1555" t="s">
        <v>2692</v>
      </c>
      <c r="D1555">
        <v>18.115314219999998</v>
      </c>
    </row>
    <row r="1556" spans="1:4" x14ac:dyDescent="0.25">
      <c r="A1556" t="s">
        <v>2957</v>
      </c>
      <c r="B1556" t="s">
        <v>2876</v>
      </c>
      <c r="C1556" t="s">
        <v>2690</v>
      </c>
      <c r="D1556">
        <v>11.65481428</v>
      </c>
    </row>
    <row r="1557" spans="1:4" x14ac:dyDescent="0.25">
      <c r="A1557" t="s">
        <v>2957</v>
      </c>
      <c r="B1557" t="s">
        <v>2876</v>
      </c>
      <c r="C1557" t="s">
        <v>2691</v>
      </c>
      <c r="D1557">
        <v>27.822114889999991</v>
      </c>
    </row>
    <row r="1558" spans="1:4" x14ac:dyDescent="0.25">
      <c r="A1558" t="s">
        <v>2957</v>
      </c>
      <c r="B1558" t="s">
        <v>2876</v>
      </c>
      <c r="C1558" t="s">
        <v>2692</v>
      </c>
      <c r="D1558">
        <v>53.936897030000004</v>
      </c>
    </row>
    <row r="1559" spans="1:4" x14ac:dyDescent="0.25">
      <c r="A1559" t="s">
        <v>2957</v>
      </c>
      <c r="B1559" t="s">
        <v>2876</v>
      </c>
      <c r="C1559" t="s">
        <v>2693</v>
      </c>
      <c r="D1559">
        <v>188.03516266</v>
      </c>
    </row>
    <row r="1560" spans="1:4" x14ac:dyDescent="0.25">
      <c r="A1560" t="s">
        <v>2957</v>
      </c>
      <c r="B1560" t="s">
        <v>2876</v>
      </c>
      <c r="C1560" t="s">
        <v>2698</v>
      </c>
      <c r="D1560">
        <v>1.3402331299999999</v>
      </c>
    </row>
    <row r="1561" spans="1:4" x14ac:dyDescent="0.25">
      <c r="A1561" t="s">
        <v>2957</v>
      </c>
      <c r="B1561" t="s">
        <v>2879</v>
      </c>
      <c r="C1561" t="s">
        <v>2690</v>
      </c>
      <c r="D1561">
        <v>0.62344234999999992</v>
      </c>
    </row>
    <row r="1562" spans="1:4" x14ac:dyDescent="0.25">
      <c r="A1562" t="s">
        <v>2957</v>
      </c>
      <c r="B1562" t="s">
        <v>2870</v>
      </c>
      <c r="C1562" t="s">
        <v>2690</v>
      </c>
      <c r="D1562">
        <v>546.10495013000047</v>
      </c>
    </row>
    <row r="1563" spans="1:4" x14ac:dyDescent="0.25">
      <c r="A1563" t="s">
        <v>2957</v>
      </c>
      <c r="B1563" t="s">
        <v>2870</v>
      </c>
      <c r="C1563" t="s">
        <v>2945</v>
      </c>
      <c r="D1563">
        <v>4.0955195900000003</v>
      </c>
    </row>
    <row r="1564" spans="1:4" x14ac:dyDescent="0.25">
      <c r="A1564" t="s">
        <v>2957</v>
      </c>
      <c r="B1564" t="s">
        <v>2870</v>
      </c>
      <c r="C1564" t="s">
        <v>2691</v>
      </c>
      <c r="D1564">
        <v>1233.2538180500007</v>
      </c>
    </row>
    <row r="1565" spans="1:4" x14ac:dyDescent="0.25">
      <c r="A1565" t="s">
        <v>2957</v>
      </c>
      <c r="B1565" t="s">
        <v>2870</v>
      </c>
      <c r="C1565" t="s">
        <v>2692</v>
      </c>
      <c r="D1565">
        <v>236.83510634000032</v>
      </c>
    </row>
    <row r="1566" spans="1:4" x14ac:dyDescent="0.25">
      <c r="A1566" t="s">
        <v>2957</v>
      </c>
      <c r="B1566" t="s">
        <v>2870</v>
      </c>
      <c r="C1566" t="s">
        <v>2693</v>
      </c>
      <c r="D1566">
        <v>21.285132589999996</v>
      </c>
    </row>
    <row r="1567" spans="1:4" x14ac:dyDescent="0.25">
      <c r="A1567" t="s">
        <v>2957</v>
      </c>
      <c r="B1567" t="s">
        <v>2870</v>
      </c>
      <c r="C1567" t="s">
        <v>2694</v>
      </c>
      <c r="D1567">
        <v>9.6779844900000001</v>
      </c>
    </row>
    <row r="1568" spans="1:4" x14ac:dyDescent="0.25">
      <c r="A1568" t="s">
        <v>2957</v>
      </c>
      <c r="B1568" t="s">
        <v>2870</v>
      </c>
      <c r="C1568" t="s">
        <v>2695</v>
      </c>
      <c r="D1568">
        <v>0.48909004</v>
      </c>
    </row>
    <row r="1569" spans="1:4" x14ac:dyDescent="0.25">
      <c r="A1569" t="s">
        <v>2957</v>
      </c>
      <c r="B1569" t="s">
        <v>2870</v>
      </c>
      <c r="C1569" t="s">
        <v>2696</v>
      </c>
      <c r="D1569">
        <v>0.94357123000000009</v>
      </c>
    </row>
    <row r="1570" spans="1:4" x14ac:dyDescent="0.25">
      <c r="A1570" t="s">
        <v>2957</v>
      </c>
      <c r="B1570" t="s">
        <v>2870</v>
      </c>
      <c r="C1570" t="s">
        <v>2697</v>
      </c>
      <c r="D1570">
        <v>0.75216730999999992</v>
      </c>
    </row>
    <row r="1571" spans="1:4" x14ac:dyDescent="0.25">
      <c r="A1571" t="s">
        <v>2957</v>
      </c>
      <c r="B1571" t="s">
        <v>2870</v>
      </c>
      <c r="C1571" t="s">
        <v>2698</v>
      </c>
      <c r="D1571">
        <v>1.16811968</v>
      </c>
    </row>
    <row r="1572" spans="1:4" x14ac:dyDescent="0.25">
      <c r="A1572" t="s">
        <v>2957</v>
      </c>
      <c r="B1572" t="s">
        <v>2874</v>
      </c>
      <c r="C1572" t="s">
        <v>2690</v>
      </c>
      <c r="D1572">
        <v>12.904941290000002</v>
      </c>
    </row>
    <row r="1573" spans="1:4" x14ac:dyDescent="0.25">
      <c r="A1573" t="s">
        <v>2957</v>
      </c>
      <c r="B1573" t="s">
        <v>2874</v>
      </c>
      <c r="C1573" t="s">
        <v>2945</v>
      </c>
      <c r="D1573">
        <v>5.25421564</v>
      </c>
    </row>
    <row r="1574" spans="1:4" x14ac:dyDescent="0.25">
      <c r="A1574" t="s">
        <v>2957</v>
      </c>
      <c r="B1574" t="s">
        <v>2874</v>
      </c>
      <c r="C1574" t="s">
        <v>2691</v>
      </c>
      <c r="D1574">
        <v>8.3559925700000015</v>
      </c>
    </row>
    <row r="1575" spans="1:4" x14ac:dyDescent="0.25">
      <c r="A1575" t="s">
        <v>2957</v>
      </c>
      <c r="B1575" t="s">
        <v>2874</v>
      </c>
      <c r="C1575" t="s">
        <v>2692</v>
      </c>
      <c r="D1575">
        <v>16.11356601</v>
      </c>
    </row>
    <row r="1576" spans="1:4" x14ac:dyDescent="0.25">
      <c r="A1576" t="s">
        <v>2957</v>
      </c>
      <c r="B1576" t="s">
        <v>2874</v>
      </c>
      <c r="C1576" t="s">
        <v>2693</v>
      </c>
      <c r="D1576">
        <v>2.7251506600000002</v>
      </c>
    </row>
    <row r="1577" spans="1:4" x14ac:dyDescent="0.25">
      <c r="A1577" t="s">
        <v>2957</v>
      </c>
      <c r="B1577" t="s">
        <v>2874</v>
      </c>
      <c r="C1577" t="s">
        <v>2695</v>
      </c>
      <c r="D1577">
        <v>0.36250707999999998</v>
      </c>
    </row>
    <row r="1578" spans="1:4" x14ac:dyDescent="0.25">
      <c r="A1578" t="s">
        <v>2957</v>
      </c>
      <c r="B1578" t="s">
        <v>2874</v>
      </c>
      <c r="C1578" t="s">
        <v>2696</v>
      </c>
      <c r="D1578">
        <v>38.99</v>
      </c>
    </row>
    <row r="1579" spans="1:4" x14ac:dyDescent="0.25">
      <c r="A1579" t="s">
        <v>2957</v>
      </c>
      <c r="B1579" t="s">
        <v>2878</v>
      </c>
      <c r="C1579" t="s">
        <v>2690</v>
      </c>
      <c r="D1579">
        <v>294.92000799000022</v>
      </c>
    </row>
    <row r="1580" spans="1:4" x14ac:dyDescent="0.25">
      <c r="A1580" t="s">
        <v>2957</v>
      </c>
      <c r="B1580" t="s">
        <v>2878</v>
      </c>
      <c r="C1580" t="s">
        <v>2945</v>
      </c>
      <c r="D1580">
        <v>308.45600087999992</v>
      </c>
    </row>
    <row r="1581" spans="1:4" x14ac:dyDescent="0.25">
      <c r="A1581" t="s">
        <v>2957</v>
      </c>
      <c r="B1581" t="s">
        <v>2878</v>
      </c>
      <c r="C1581" t="s">
        <v>2691</v>
      </c>
      <c r="D1581">
        <v>535.83152000000018</v>
      </c>
    </row>
    <row r="1582" spans="1:4" x14ac:dyDescent="0.25">
      <c r="A1582" t="s">
        <v>2957</v>
      </c>
      <c r="B1582" t="s">
        <v>2878</v>
      </c>
      <c r="C1582" t="s">
        <v>2692</v>
      </c>
      <c r="D1582">
        <v>699.08639136000045</v>
      </c>
    </row>
    <row r="1583" spans="1:4" x14ac:dyDescent="0.25">
      <c r="A1583" t="s">
        <v>2957</v>
      </c>
      <c r="B1583" t="s">
        <v>2878</v>
      </c>
      <c r="C1583" t="s">
        <v>2693</v>
      </c>
      <c r="D1583">
        <v>429.16163777000014</v>
      </c>
    </row>
    <row r="1584" spans="1:4" x14ac:dyDescent="0.25">
      <c r="A1584" t="s">
        <v>2957</v>
      </c>
      <c r="B1584" t="s">
        <v>2878</v>
      </c>
      <c r="C1584" t="s">
        <v>2694</v>
      </c>
      <c r="D1584">
        <v>241.27602736000003</v>
      </c>
    </row>
    <row r="1585" spans="1:4" x14ac:dyDescent="0.25">
      <c r="A1585" t="s">
        <v>2957</v>
      </c>
      <c r="B1585" t="s">
        <v>2878</v>
      </c>
      <c r="C1585" t="s">
        <v>2695</v>
      </c>
      <c r="D1585">
        <v>22.367814850000002</v>
      </c>
    </row>
    <row r="1586" spans="1:4" x14ac:dyDescent="0.25">
      <c r="A1586" t="s">
        <v>2957</v>
      </c>
      <c r="B1586" t="s">
        <v>2878</v>
      </c>
      <c r="C1586" t="s">
        <v>2696</v>
      </c>
      <c r="D1586">
        <v>142.75952780000006</v>
      </c>
    </row>
    <row r="1587" spans="1:4" x14ac:dyDescent="0.25">
      <c r="A1587" t="s">
        <v>2957</v>
      </c>
      <c r="B1587" t="s">
        <v>2878</v>
      </c>
      <c r="C1587" t="s">
        <v>2697</v>
      </c>
      <c r="D1587">
        <v>16.873360050000002</v>
      </c>
    </row>
    <row r="1588" spans="1:4" x14ac:dyDescent="0.25">
      <c r="A1588" t="s">
        <v>2957</v>
      </c>
      <c r="B1588" t="s">
        <v>2878</v>
      </c>
      <c r="C1588" t="s">
        <v>2698</v>
      </c>
      <c r="D1588">
        <v>32.96617784</v>
      </c>
    </row>
    <row r="1589" spans="1:4" x14ac:dyDescent="0.25">
      <c r="A1589" t="s">
        <v>2957</v>
      </c>
      <c r="B1589" t="s">
        <v>2872</v>
      </c>
      <c r="C1589" t="s">
        <v>2690</v>
      </c>
      <c r="D1589">
        <v>14594.985292700028</v>
      </c>
    </row>
    <row r="1590" spans="1:4" x14ac:dyDescent="0.25">
      <c r="A1590" t="s">
        <v>2957</v>
      </c>
      <c r="B1590" t="s">
        <v>2872</v>
      </c>
      <c r="C1590" t="s">
        <v>2945</v>
      </c>
      <c r="D1590">
        <v>10325.906228999998</v>
      </c>
    </row>
    <row r="1591" spans="1:4" x14ac:dyDescent="0.25">
      <c r="A1591" t="s">
        <v>2957</v>
      </c>
      <c r="B1591" t="s">
        <v>2872</v>
      </c>
      <c r="C1591" t="s">
        <v>2691</v>
      </c>
      <c r="D1591">
        <v>12219.197350369981</v>
      </c>
    </row>
    <row r="1592" spans="1:4" x14ac:dyDescent="0.25">
      <c r="A1592" t="s">
        <v>2957</v>
      </c>
      <c r="B1592" t="s">
        <v>2872</v>
      </c>
      <c r="C1592" t="s">
        <v>2692</v>
      </c>
      <c r="D1592">
        <v>16546.577609400018</v>
      </c>
    </row>
    <row r="1593" spans="1:4" x14ac:dyDescent="0.25">
      <c r="A1593" t="s">
        <v>2957</v>
      </c>
      <c r="B1593" t="s">
        <v>2872</v>
      </c>
      <c r="C1593" t="s">
        <v>2693</v>
      </c>
      <c r="D1593">
        <v>3163.2678430900032</v>
      </c>
    </row>
    <row r="1594" spans="1:4" x14ac:dyDescent="0.25">
      <c r="A1594" t="s">
        <v>2957</v>
      </c>
      <c r="B1594" t="s">
        <v>2872</v>
      </c>
      <c r="C1594" t="s">
        <v>2694</v>
      </c>
      <c r="D1594">
        <v>1681.1817313499994</v>
      </c>
    </row>
    <row r="1595" spans="1:4" x14ac:dyDescent="0.25">
      <c r="A1595" t="s">
        <v>2957</v>
      </c>
      <c r="B1595" t="s">
        <v>2872</v>
      </c>
      <c r="C1595" t="s">
        <v>2695</v>
      </c>
      <c r="D1595">
        <v>877.99729566999986</v>
      </c>
    </row>
    <row r="1596" spans="1:4" x14ac:dyDescent="0.25">
      <c r="A1596" t="s">
        <v>2957</v>
      </c>
      <c r="B1596" t="s">
        <v>2872</v>
      </c>
      <c r="C1596" t="s">
        <v>2696</v>
      </c>
      <c r="D1596">
        <v>811.71226525000077</v>
      </c>
    </row>
    <row r="1597" spans="1:4" x14ac:dyDescent="0.25">
      <c r="A1597" t="s">
        <v>2957</v>
      </c>
      <c r="B1597" t="s">
        <v>2872</v>
      </c>
      <c r="C1597" t="s">
        <v>2697</v>
      </c>
      <c r="D1597">
        <v>438.00206003</v>
      </c>
    </row>
    <row r="1598" spans="1:4" x14ac:dyDescent="0.25">
      <c r="A1598" t="s">
        <v>2957</v>
      </c>
      <c r="B1598" t="s">
        <v>2872</v>
      </c>
      <c r="C1598" t="s">
        <v>2698</v>
      </c>
      <c r="D1598">
        <v>395.40779622000008</v>
      </c>
    </row>
    <row r="1599" spans="1:4" x14ac:dyDescent="0.25">
      <c r="A1599" t="s">
        <v>2406</v>
      </c>
      <c r="B1599" t="s">
        <v>2877</v>
      </c>
      <c r="C1599" t="s">
        <v>2706</v>
      </c>
      <c r="D1599">
        <v>15.129047479366355</v>
      </c>
    </row>
    <row r="1600" spans="1:4" x14ac:dyDescent="0.25">
      <c r="A1600" t="s">
        <v>2406</v>
      </c>
      <c r="B1600" t="s">
        <v>2873</v>
      </c>
      <c r="C1600" t="s">
        <v>2706</v>
      </c>
      <c r="D1600">
        <v>46.006859688519725</v>
      </c>
    </row>
    <row r="1601" spans="1:4" x14ac:dyDescent="0.25">
      <c r="A1601" t="s">
        <v>2406</v>
      </c>
      <c r="B1601" t="s">
        <v>2871</v>
      </c>
      <c r="C1601" t="s">
        <v>2706</v>
      </c>
      <c r="D1601">
        <v>25.166090397983606</v>
      </c>
    </row>
    <row r="1602" spans="1:4" x14ac:dyDescent="0.25">
      <c r="A1602" t="s">
        <v>2406</v>
      </c>
      <c r="B1602" t="s">
        <v>2875</v>
      </c>
      <c r="C1602" t="s">
        <v>2706</v>
      </c>
      <c r="D1602">
        <v>49.884717902964255</v>
      </c>
    </row>
    <row r="1603" spans="1:4" x14ac:dyDescent="0.25">
      <c r="A1603" t="s">
        <v>2406</v>
      </c>
      <c r="B1603" t="s">
        <v>2876</v>
      </c>
      <c r="C1603" t="s">
        <v>2706</v>
      </c>
      <c r="D1603">
        <v>32.815829802695262</v>
      </c>
    </row>
    <row r="1604" spans="1:4" x14ac:dyDescent="0.25">
      <c r="A1604" t="s">
        <v>2406</v>
      </c>
      <c r="B1604" t="s">
        <v>2879</v>
      </c>
      <c r="C1604" t="s">
        <v>2706</v>
      </c>
      <c r="D1604">
        <v>7.4779474470794405</v>
      </c>
    </row>
    <row r="1605" spans="1:4" x14ac:dyDescent="0.25">
      <c r="A1605" t="s">
        <v>2406</v>
      </c>
      <c r="B1605" t="s">
        <v>2870</v>
      </c>
      <c r="C1605" t="s">
        <v>2706</v>
      </c>
      <c r="D1605">
        <v>33.922383466177187</v>
      </c>
    </row>
    <row r="1606" spans="1:4" x14ac:dyDescent="0.25">
      <c r="A1606" t="s">
        <v>2406</v>
      </c>
      <c r="B1606" t="s">
        <v>2874</v>
      </c>
      <c r="C1606" t="s">
        <v>2706</v>
      </c>
      <c r="D1606">
        <v>38.295924104670377</v>
      </c>
    </row>
    <row r="1607" spans="1:4" x14ac:dyDescent="0.25">
      <c r="A1607" t="s">
        <v>2406</v>
      </c>
      <c r="B1607" t="s">
        <v>2878</v>
      </c>
      <c r="C1607" t="s">
        <v>2706</v>
      </c>
      <c r="D1607">
        <v>33.514829248656511</v>
      </c>
    </row>
    <row r="1608" spans="1:4" x14ac:dyDescent="0.25">
      <c r="A1608" t="s">
        <v>2406</v>
      </c>
      <c r="B1608" t="s">
        <v>2872</v>
      </c>
      <c r="C1608" t="s">
        <v>2706</v>
      </c>
      <c r="D1608">
        <v>21.073600895202603</v>
      </c>
    </row>
    <row r="1609" spans="1:4" x14ac:dyDescent="0.25">
      <c r="A1609" t="s">
        <v>2411</v>
      </c>
      <c r="B1609" t="s">
        <v>2877</v>
      </c>
      <c r="C1609" t="s">
        <v>2706</v>
      </c>
      <c r="D1609">
        <v>38.820804717321792</v>
      </c>
    </row>
    <row r="1610" spans="1:4" x14ac:dyDescent="0.25">
      <c r="A1610" t="s">
        <v>2411</v>
      </c>
      <c r="B1610" t="s">
        <v>2873</v>
      </c>
      <c r="C1610" t="s">
        <v>2706</v>
      </c>
      <c r="D1610">
        <v>33.944966035922782</v>
      </c>
    </row>
    <row r="1611" spans="1:4" x14ac:dyDescent="0.25">
      <c r="A1611" t="s">
        <v>2411</v>
      </c>
      <c r="B1611" t="s">
        <v>2871</v>
      </c>
      <c r="C1611" t="s">
        <v>2706</v>
      </c>
      <c r="D1611">
        <v>49.870693187822674</v>
      </c>
    </row>
    <row r="1612" spans="1:4" x14ac:dyDescent="0.25">
      <c r="A1612" t="s">
        <v>2411</v>
      </c>
      <c r="B1612" t="s">
        <v>2875</v>
      </c>
      <c r="C1612" t="s">
        <v>2706</v>
      </c>
      <c r="D1612">
        <v>43.189950004722448</v>
      </c>
    </row>
    <row r="1613" spans="1:4" x14ac:dyDescent="0.25">
      <c r="A1613" t="s">
        <v>2411</v>
      </c>
      <c r="B1613" t="s">
        <v>2876</v>
      </c>
      <c r="C1613" t="s">
        <v>2706</v>
      </c>
      <c r="D1613">
        <v>39.361013767551938</v>
      </c>
    </row>
    <row r="1614" spans="1:4" x14ac:dyDescent="0.25">
      <c r="A1614" t="s">
        <v>2411</v>
      </c>
      <c r="B1614" t="s">
        <v>2879</v>
      </c>
      <c r="C1614" t="s">
        <v>2706</v>
      </c>
      <c r="D1614">
        <v>43.619093424183156</v>
      </c>
    </row>
    <row r="1615" spans="1:4" x14ac:dyDescent="0.25">
      <c r="A1615" t="s">
        <v>2411</v>
      </c>
      <c r="B1615" t="s">
        <v>2870</v>
      </c>
      <c r="C1615" t="s">
        <v>2706</v>
      </c>
      <c r="D1615">
        <v>60.496547281022785</v>
      </c>
    </row>
    <row r="1616" spans="1:4" x14ac:dyDescent="0.25">
      <c r="A1616" t="s">
        <v>2411</v>
      </c>
      <c r="B1616" t="s">
        <v>2874</v>
      </c>
      <c r="C1616" t="s">
        <v>2706</v>
      </c>
      <c r="D1616">
        <v>47.594449760638994</v>
      </c>
    </row>
    <row r="1617" spans="1:4" x14ac:dyDescent="0.25">
      <c r="A1617" t="s">
        <v>2411</v>
      </c>
      <c r="B1617" t="s">
        <v>2878</v>
      </c>
      <c r="C1617" t="s">
        <v>2706</v>
      </c>
      <c r="D1617">
        <v>37.127034082209228</v>
      </c>
    </row>
    <row r="1618" spans="1:4" x14ac:dyDescent="0.25">
      <c r="A1618" t="s">
        <v>2411</v>
      </c>
      <c r="B1618" t="s">
        <v>2872</v>
      </c>
      <c r="C1618" t="s">
        <v>2706</v>
      </c>
      <c r="D1618">
        <v>39.441853525949064</v>
      </c>
    </row>
    <row r="1619" spans="1:4" x14ac:dyDescent="0.25">
      <c r="A1619" t="s">
        <v>2412</v>
      </c>
      <c r="B1619" t="s">
        <v>2877</v>
      </c>
      <c r="C1619" t="s">
        <v>2706</v>
      </c>
      <c r="D1619">
        <v>60.311499368828848</v>
      </c>
    </row>
    <row r="1620" spans="1:4" x14ac:dyDescent="0.25">
      <c r="A1620" t="s">
        <v>2412</v>
      </c>
      <c r="B1620" t="s">
        <v>2873</v>
      </c>
      <c r="C1620" t="s">
        <v>2706</v>
      </c>
      <c r="D1620">
        <v>62.678960657624657</v>
      </c>
    </row>
    <row r="1621" spans="1:4" x14ac:dyDescent="0.25">
      <c r="A1621" t="s">
        <v>2412</v>
      </c>
      <c r="B1621" t="s">
        <v>2871</v>
      </c>
      <c r="C1621" t="s">
        <v>2706</v>
      </c>
      <c r="D1621">
        <v>29.506671355574181</v>
      </c>
    </row>
    <row r="1622" spans="1:4" x14ac:dyDescent="0.25">
      <c r="A1622" t="s">
        <v>2412</v>
      </c>
      <c r="B1622" t="s">
        <v>2875</v>
      </c>
      <c r="C1622" t="s">
        <v>2706</v>
      </c>
      <c r="D1622">
        <v>48.391728442728059</v>
      </c>
    </row>
    <row r="1623" spans="1:4" x14ac:dyDescent="0.25">
      <c r="A1623" t="s">
        <v>2412</v>
      </c>
      <c r="B1623" t="s">
        <v>2876</v>
      </c>
      <c r="C1623" t="s">
        <v>2706</v>
      </c>
      <c r="D1623">
        <v>53.953292762334861</v>
      </c>
    </row>
    <row r="1624" spans="1:4" x14ac:dyDescent="0.25">
      <c r="A1624" t="s">
        <v>2412</v>
      </c>
      <c r="B1624" t="s">
        <v>2879</v>
      </c>
      <c r="C1624" t="s">
        <v>2706</v>
      </c>
      <c r="D1624">
        <v>41.812047091845812</v>
      </c>
    </row>
    <row r="1625" spans="1:4" x14ac:dyDescent="0.25">
      <c r="A1625" t="s">
        <v>2412</v>
      </c>
      <c r="B1625" t="s">
        <v>2870</v>
      </c>
      <c r="C1625" t="s">
        <v>2706</v>
      </c>
      <c r="D1625">
        <v>57.10283699425085</v>
      </c>
    </row>
    <row r="1626" spans="1:4" x14ac:dyDescent="0.25">
      <c r="A1626" t="s">
        <v>2412</v>
      </c>
      <c r="B1626" t="s">
        <v>2874</v>
      </c>
      <c r="C1626" t="s">
        <v>2706</v>
      </c>
      <c r="D1626">
        <v>65.397353229750323</v>
      </c>
    </row>
    <row r="1627" spans="1:4" x14ac:dyDescent="0.25">
      <c r="A1627" t="s">
        <v>2412</v>
      </c>
      <c r="B1627" t="s">
        <v>2878</v>
      </c>
      <c r="C1627" t="s">
        <v>2706</v>
      </c>
      <c r="D1627">
        <v>50.097909075847404</v>
      </c>
    </row>
    <row r="1628" spans="1:4" x14ac:dyDescent="0.25">
      <c r="A1628" t="s">
        <v>2412</v>
      </c>
      <c r="B1628" t="s">
        <v>2872</v>
      </c>
      <c r="C1628" t="s">
        <v>2706</v>
      </c>
      <c r="D1628">
        <v>36.805716942631562</v>
      </c>
    </row>
    <row r="1629" spans="1:4" x14ac:dyDescent="0.25">
      <c r="A1629" t="s">
        <v>2413</v>
      </c>
      <c r="B1629" t="s">
        <v>2877</v>
      </c>
      <c r="C1629" t="s">
        <v>2706</v>
      </c>
      <c r="D1629">
        <v>46.003063517097743</v>
      </c>
    </row>
    <row r="1630" spans="1:4" x14ac:dyDescent="0.25">
      <c r="A1630" t="s">
        <v>2413</v>
      </c>
      <c r="B1630" t="s">
        <v>2873</v>
      </c>
      <c r="C1630" t="s">
        <v>2706</v>
      </c>
      <c r="D1630">
        <v>44.383636468193409</v>
      </c>
    </row>
    <row r="1631" spans="1:4" x14ac:dyDescent="0.25">
      <c r="A1631" t="s">
        <v>2413</v>
      </c>
      <c r="B1631" t="s">
        <v>2871</v>
      </c>
      <c r="C1631" t="s">
        <v>2706</v>
      </c>
      <c r="D1631">
        <v>48.804291011812488</v>
      </c>
    </row>
    <row r="1632" spans="1:4" x14ac:dyDescent="0.25">
      <c r="A1632" t="s">
        <v>2413</v>
      </c>
      <c r="B1632" t="s">
        <v>2875</v>
      </c>
      <c r="C1632" t="s">
        <v>2706</v>
      </c>
      <c r="D1632">
        <v>39.305619309322175</v>
      </c>
    </row>
    <row r="1633" spans="1:4" x14ac:dyDescent="0.25">
      <c r="A1633" t="s">
        <v>2413</v>
      </c>
      <c r="B1633" t="s">
        <v>2876</v>
      </c>
      <c r="C1633" t="s">
        <v>2706</v>
      </c>
      <c r="D1633">
        <v>43.877314674819829</v>
      </c>
    </row>
    <row r="1634" spans="1:4" x14ac:dyDescent="0.25">
      <c r="A1634" t="s">
        <v>2413</v>
      </c>
      <c r="B1634" t="s">
        <v>2879</v>
      </c>
      <c r="C1634" t="s">
        <v>2706</v>
      </c>
      <c r="D1634">
        <v>36.555627897826049</v>
      </c>
    </row>
    <row r="1635" spans="1:4" x14ac:dyDescent="0.25">
      <c r="A1635" t="s">
        <v>2413</v>
      </c>
      <c r="B1635" t="s">
        <v>2870</v>
      </c>
      <c r="C1635" t="s">
        <v>2706</v>
      </c>
      <c r="D1635">
        <v>59.470758042926384</v>
      </c>
    </row>
    <row r="1636" spans="1:4" x14ac:dyDescent="0.25">
      <c r="A1636" t="s">
        <v>2413</v>
      </c>
      <c r="B1636" t="s">
        <v>2874</v>
      </c>
      <c r="C1636" t="s">
        <v>2706</v>
      </c>
      <c r="D1636">
        <v>54.258622078620029</v>
      </c>
    </row>
    <row r="1637" spans="1:4" x14ac:dyDescent="0.25">
      <c r="A1637" t="s">
        <v>2413</v>
      </c>
      <c r="B1637" t="s">
        <v>2878</v>
      </c>
      <c r="C1637" t="s">
        <v>2706</v>
      </c>
      <c r="D1637">
        <v>35.952710412706317</v>
      </c>
    </row>
    <row r="1638" spans="1:4" x14ac:dyDescent="0.25">
      <c r="A1638" t="s">
        <v>2413</v>
      </c>
      <c r="B1638" t="s">
        <v>2872</v>
      </c>
      <c r="C1638" t="s">
        <v>2706</v>
      </c>
      <c r="D1638">
        <v>50.802117331691818</v>
      </c>
    </row>
    <row r="1639" spans="1:4" x14ac:dyDescent="0.25">
      <c r="A1639" t="s">
        <v>2414</v>
      </c>
      <c r="B1639" t="s">
        <v>2877</v>
      </c>
      <c r="C1639" t="s">
        <v>2706</v>
      </c>
      <c r="D1639">
        <v>55.044303275218041</v>
      </c>
    </row>
    <row r="1640" spans="1:4" x14ac:dyDescent="0.25">
      <c r="A1640" t="s">
        <v>2414</v>
      </c>
      <c r="B1640" t="s">
        <v>2873</v>
      </c>
      <c r="C1640" t="s">
        <v>2706</v>
      </c>
      <c r="D1640">
        <v>71.297609263302718</v>
      </c>
    </row>
    <row r="1641" spans="1:4" x14ac:dyDescent="0.25">
      <c r="A1641" t="s">
        <v>2414</v>
      </c>
      <c r="B1641" t="s">
        <v>2871</v>
      </c>
      <c r="C1641" t="s">
        <v>2706</v>
      </c>
      <c r="D1641">
        <v>36.50444700390802</v>
      </c>
    </row>
    <row r="1642" spans="1:4" x14ac:dyDescent="0.25">
      <c r="A1642" t="s">
        <v>2414</v>
      </c>
      <c r="B1642" t="s">
        <v>2875</v>
      </c>
      <c r="C1642" t="s">
        <v>2706</v>
      </c>
      <c r="D1642">
        <v>46.355241920658713</v>
      </c>
    </row>
    <row r="1643" spans="1:4" x14ac:dyDescent="0.25">
      <c r="A1643" t="s">
        <v>2414</v>
      </c>
      <c r="B1643" t="s">
        <v>2876</v>
      </c>
      <c r="C1643" t="s">
        <v>2706</v>
      </c>
      <c r="D1643">
        <v>56.634546296060179</v>
      </c>
    </row>
    <row r="1644" spans="1:4" x14ac:dyDescent="0.25">
      <c r="A1644" t="s">
        <v>2414</v>
      </c>
      <c r="B1644" t="s">
        <v>2879</v>
      </c>
      <c r="C1644" t="s">
        <v>2706</v>
      </c>
      <c r="D1644">
        <v>32.411848817025664</v>
      </c>
    </row>
    <row r="1645" spans="1:4" x14ac:dyDescent="0.25">
      <c r="A1645" t="s">
        <v>2414</v>
      </c>
      <c r="B1645" t="s">
        <v>2870</v>
      </c>
      <c r="C1645" t="s">
        <v>2706</v>
      </c>
      <c r="D1645">
        <v>60.402786860410174</v>
      </c>
    </row>
    <row r="1646" spans="1:4" x14ac:dyDescent="0.25">
      <c r="A1646" t="s">
        <v>2414</v>
      </c>
      <c r="B1646" t="s">
        <v>2874</v>
      </c>
      <c r="C1646" t="s">
        <v>2706</v>
      </c>
      <c r="D1646">
        <v>67.83066050627481</v>
      </c>
    </row>
    <row r="1647" spans="1:4" x14ac:dyDescent="0.25">
      <c r="A1647" t="s">
        <v>2414</v>
      </c>
      <c r="B1647" t="s">
        <v>2878</v>
      </c>
      <c r="C1647" t="s">
        <v>2706</v>
      </c>
      <c r="D1647">
        <v>76.325693135657801</v>
      </c>
    </row>
    <row r="1648" spans="1:4" x14ac:dyDescent="0.25">
      <c r="A1648" t="s">
        <v>2414</v>
      </c>
      <c r="B1648" t="s">
        <v>2872</v>
      </c>
      <c r="C1648" t="s">
        <v>2706</v>
      </c>
      <c r="D1648">
        <v>47.053335055070292</v>
      </c>
    </row>
    <row r="1649" spans="1:4" x14ac:dyDescent="0.25">
      <c r="A1649" t="s">
        <v>2957</v>
      </c>
      <c r="B1649" t="s">
        <v>2877</v>
      </c>
      <c r="C1649" t="s">
        <v>2706</v>
      </c>
      <c r="D1649">
        <v>4.631471071298094</v>
      </c>
    </row>
    <row r="1650" spans="1:4" x14ac:dyDescent="0.25">
      <c r="A1650" t="s">
        <v>2957</v>
      </c>
      <c r="B1650" t="s">
        <v>2873</v>
      </c>
      <c r="C1650" t="s">
        <v>2706</v>
      </c>
      <c r="D1650">
        <v>27.42366114567675</v>
      </c>
    </row>
    <row r="1651" spans="1:4" x14ac:dyDescent="0.25">
      <c r="A1651" t="s">
        <v>2957</v>
      </c>
      <c r="B1651" t="s">
        <v>2871</v>
      </c>
      <c r="C1651" t="s">
        <v>2706</v>
      </c>
      <c r="D1651">
        <v>20.92939494323462</v>
      </c>
    </row>
    <row r="1652" spans="1:4" x14ac:dyDescent="0.25">
      <c r="A1652" t="s">
        <v>2957</v>
      </c>
      <c r="B1652" t="s">
        <v>2875</v>
      </c>
      <c r="C1652" t="s">
        <v>2706</v>
      </c>
      <c r="D1652">
        <v>33.552432386087368</v>
      </c>
    </row>
    <row r="1653" spans="1:4" x14ac:dyDescent="0.25">
      <c r="A1653" t="s">
        <v>2957</v>
      </c>
      <c r="B1653" t="s">
        <v>2876</v>
      </c>
      <c r="C1653" t="s">
        <v>2706</v>
      </c>
      <c r="D1653">
        <v>54.551430782790781</v>
      </c>
    </row>
    <row r="1654" spans="1:4" x14ac:dyDescent="0.25">
      <c r="A1654" t="s">
        <v>2957</v>
      </c>
      <c r="B1654" t="s">
        <v>2879</v>
      </c>
      <c r="C1654" t="s">
        <v>2706</v>
      </c>
      <c r="D1654">
        <v>0</v>
      </c>
    </row>
    <row r="1655" spans="1:4" x14ac:dyDescent="0.25">
      <c r="A1655" t="s">
        <v>2957</v>
      </c>
      <c r="B1655" t="s">
        <v>2870</v>
      </c>
      <c r="C1655" t="s">
        <v>2706</v>
      </c>
      <c r="D1655">
        <v>27.657691992798071</v>
      </c>
    </row>
    <row r="1656" spans="1:4" x14ac:dyDescent="0.25">
      <c r="A1656" t="s">
        <v>2957</v>
      </c>
      <c r="B1656" t="s">
        <v>2874</v>
      </c>
      <c r="C1656" t="s">
        <v>2706</v>
      </c>
      <c r="D1656">
        <v>62.032323776172177</v>
      </c>
    </row>
    <row r="1657" spans="1:4" x14ac:dyDescent="0.25">
      <c r="A1657" t="s">
        <v>2957</v>
      </c>
      <c r="B1657" t="s">
        <v>2878</v>
      </c>
      <c r="C1657" t="s">
        <v>2706</v>
      </c>
      <c r="D1657">
        <v>57.6635814038235</v>
      </c>
    </row>
    <row r="1658" spans="1:4" x14ac:dyDescent="0.25">
      <c r="A1658" t="s">
        <v>2957</v>
      </c>
      <c r="B1658" t="s">
        <v>2872</v>
      </c>
      <c r="C1658" t="s">
        <v>2706</v>
      </c>
      <c r="D1658">
        <v>52.434300850322593</v>
      </c>
    </row>
    <row r="1659" spans="1:4" x14ac:dyDescent="0.25">
      <c r="A1659" t="s">
        <v>2406</v>
      </c>
      <c r="B1659" t="s">
        <v>2946</v>
      </c>
      <c r="C1659" t="s">
        <v>2706</v>
      </c>
      <c r="D1659">
        <v>39.742849880748977</v>
      </c>
    </row>
    <row r="1660" spans="1:4" x14ac:dyDescent="0.25">
      <c r="A1660" t="s">
        <v>2411</v>
      </c>
      <c r="B1660" t="s">
        <v>2946</v>
      </c>
      <c r="C1660" t="s">
        <v>2706</v>
      </c>
      <c r="D1660">
        <v>56.441059982360372</v>
      </c>
    </row>
    <row r="1661" spans="1:4" x14ac:dyDescent="0.25">
      <c r="A1661" t="s">
        <v>2412</v>
      </c>
      <c r="B1661" t="s">
        <v>2946</v>
      </c>
      <c r="C1661" t="s">
        <v>2706</v>
      </c>
      <c r="D1661">
        <v>57.429025802155543</v>
      </c>
    </row>
    <row r="1662" spans="1:4" x14ac:dyDescent="0.25">
      <c r="A1662" t="s">
        <v>2413</v>
      </c>
      <c r="B1662" t="s">
        <v>2946</v>
      </c>
      <c r="C1662" t="s">
        <v>2706</v>
      </c>
      <c r="D1662">
        <v>54.230335270972496</v>
      </c>
    </row>
    <row r="1663" spans="1:4" x14ac:dyDescent="0.25">
      <c r="A1663" t="s">
        <v>2414</v>
      </c>
      <c r="B1663" t="s">
        <v>2946</v>
      </c>
      <c r="C1663" t="s">
        <v>2706</v>
      </c>
      <c r="D1663">
        <v>66.257541936502207</v>
      </c>
    </row>
    <row r="1664" spans="1:4" x14ac:dyDescent="0.25">
      <c r="A1664" t="s">
        <v>2957</v>
      </c>
      <c r="B1664" t="s">
        <v>2946</v>
      </c>
      <c r="C1664" t="s">
        <v>2706</v>
      </c>
      <c r="D1664">
        <v>51.202596423283303</v>
      </c>
    </row>
    <row r="1665" spans="1:4" x14ac:dyDescent="0.25">
      <c r="A1665" t="s">
        <v>2406</v>
      </c>
      <c r="B1665" t="s">
        <v>2905</v>
      </c>
      <c r="C1665" t="s">
        <v>2680</v>
      </c>
      <c r="D1665">
        <v>114.08220009000001</v>
      </c>
    </row>
    <row r="1666" spans="1:4" x14ac:dyDescent="0.25">
      <c r="A1666" t="s">
        <v>2406</v>
      </c>
      <c r="B1666" t="s">
        <v>2907</v>
      </c>
      <c r="C1666" t="s">
        <v>2680</v>
      </c>
      <c r="D1666">
        <v>16.81376946</v>
      </c>
    </row>
    <row r="1667" spans="1:4" x14ac:dyDescent="0.25">
      <c r="A1667" t="s">
        <v>2406</v>
      </c>
      <c r="B1667" t="s">
        <v>2954</v>
      </c>
      <c r="C1667" t="s">
        <v>775</v>
      </c>
      <c r="D1667">
        <v>4.7551319799999998</v>
      </c>
    </row>
    <row r="1668" spans="1:4" x14ac:dyDescent="0.25">
      <c r="A1668" t="s">
        <v>2406</v>
      </c>
      <c r="B1668" t="s">
        <v>2954</v>
      </c>
      <c r="C1668" t="s">
        <v>2680</v>
      </c>
      <c r="D1668">
        <v>617.60500000000013</v>
      </c>
    </row>
    <row r="1669" spans="1:4" x14ac:dyDescent="0.25">
      <c r="A1669" t="s">
        <v>2406</v>
      </c>
      <c r="B1669" t="s">
        <v>2954</v>
      </c>
      <c r="C1669" t="s">
        <v>2686</v>
      </c>
      <c r="D1669">
        <v>2922.9500000000003</v>
      </c>
    </row>
    <row r="1670" spans="1:4" x14ac:dyDescent="0.25">
      <c r="A1670" t="s">
        <v>2406</v>
      </c>
      <c r="B1670" t="s">
        <v>2954</v>
      </c>
      <c r="C1670" t="s">
        <v>2682</v>
      </c>
      <c r="D1670">
        <v>28.368637499999998</v>
      </c>
    </row>
    <row r="1671" spans="1:4" x14ac:dyDescent="0.25">
      <c r="A1671" t="s">
        <v>2406</v>
      </c>
      <c r="B1671" t="s">
        <v>2954</v>
      </c>
      <c r="C1671" t="s">
        <v>2681</v>
      </c>
      <c r="D1671">
        <v>21.847999999999999</v>
      </c>
    </row>
    <row r="1672" spans="1:4" x14ac:dyDescent="0.25">
      <c r="A1672" t="s">
        <v>2406</v>
      </c>
      <c r="B1672" t="s">
        <v>2955</v>
      </c>
      <c r="C1672" t="s">
        <v>775</v>
      </c>
      <c r="D1672">
        <v>2.6007129500000001</v>
      </c>
    </row>
    <row r="1673" spans="1:4" x14ac:dyDescent="0.25">
      <c r="A1673" t="s">
        <v>2406</v>
      </c>
      <c r="B1673" t="s">
        <v>2955</v>
      </c>
      <c r="C1673" t="s">
        <v>2677</v>
      </c>
      <c r="D1673">
        <v>0.62712186999999997</v>
      </c>
    </row>
    <row r="1674" spans="1:4" x14ac:dyDescent="0.25">
      <c r="A1674" t="s">
        <v>2406</v>
      </c>
      <c r="B1674" t="s">
        <v>2955</v>
      </c>
      <c r="C1674" t="s">
        <v>2681</v>
      </c>
      <c r="D1674">
        <v>2.016</v>
      </c>
    </row>
    <row r="1675" spans="1:4" x14ac:dyDescent="0.25">
      <c r="A1675" t="s">
        <v>2406</v>
      </c>
      <c r="B1675" t="s">
        <v>2910</v>
      </c>
      <c r="C1675" t="s">
        <v>775</v>
      </c>
      <c r="D1675">
        <v>11.152108680000001</v>
      </c>
    </row>
    <row r="1676" spans="1:4" x14ac:dyDescent="0.25">
      <c r="A1676" t="s">
        <v>2406</v>
      </c>
      <c r="B1676" t="s">
        <v>2910</v>
      </c>
      <c r="C1676" t="s">
        <v>2680</v>
      </c>
      <c r="D1676">
        <v>4.2123201600000009</v>
      </c>
    </row>
    <row r="1677" spans="1:4" x14ac:dyDescent="0.25">
      <c r="A1677" t="s">
        <v>2406</v>
      </c>
      <c r="B1677" t="s">
        <v>2910</v>
      </c>
      <c r="C1677" t="s">
        <v>2678</v>
      </c>
      <c r="D1677">
        <v>52.235542129999956</v>
      </c>
    </row>
    <row r="1678" spans="1:4" x14ac:dyDescent="0.25">
      <c r="A1678" t="s">
        <v>2406</v>
      </c>
      <c r="B1678" t="s">
        <v>2910</v>
      </c>
      <c r="C1678" t="s">
        <v>2686</v>
      </c>
      <c r="D1678">
        <v>2.2046840300000001</v>
      </c>
    </row>
    <row r="1679" spans="1:4" x14ac:dyDescent="0.25">
      <c r="A1679" t="s">
        <v>2406</v>
      </c>
      <c r="B1679" t="s">
        <v>2910</v>
      </c>
      <c r="C1679" t="s">
        <v>2682</v>
      </c>
      <c r="D1679">
        <v>31.841302339999995</v>
      </c>
    </row>
    <row r="1680" spans="1:4" x14ac:dyDescent="0.25">
      <c r="A1680" t="s">
        <v>2406</v>
      </c>
      <c r="B1680" t="s">
        <v>2910</v>
      </c>
      <c r="C1680" t="s">
        <v>137</v>
      </c>
      <c r="D1680">
        <v>0.70001241999999997</v>
      </c>
    </row>
    <row r="1681" spans="1:4" x14ac:dyDescent="0.25">
      <c r="A1681" t="s">
        <v>2406</v>
      </c>
      <c r="B1681" t="s">
        <v>2910</v>
      </c>
      <c r="C1681" t="s">
        <v>2677</v>
      </c>
      <c r="D1681">
        <v>885.42988991000016</v>
      </c>
    </row>
    <row r="1682" spans="1:4" x14ac:dyDescent="0.25">
      <c r="A1682" t="s">
        <v>2406</v>
      </c>
      <c r="B1682" t="s">
        <v>2910</v>
      </c>
      <c r="C1682" t="s">
        <v>2681</v>
      </c>
      <c r="D1682">
        <v>47.018157310000007</v>
      </c>
    </row>
    <row r="1683" spans="1:4" x14ac:dyDescent="0.25">
      <c r="A1683" t="s">
        <v>2406</v>
      </c>
      <c r="B1683" t="s">
        <v>2910</v>
      </c>
      <c r="C1683" t="s">
        <v>2683</v>
      </c>
      <c r="D1683">
        <v>26.900079829999989</v>
      </c>
    </row>
    <row r="1684" spans="1:4" x14ac:dyDescent="0.25">
      <c r="A1684" t="s">
        <v>2406</v>
      </c>
      <c r="B1684" t="s">
        <v>2910</v>
      </c>
      <c r="C1684" t="s">
        <v>2679</v>
      </c>
      <c r="D1684">
        <v>122.89998741000008</v>
      </c>
    </row>
    <row r="1685" spans="1:4" x14ac:dyDescent="0.25">
      <c r="A1685" t="s">
        <v>2406</v>
      </c>
      <c r="B1685" t="s">
        <v>2914</v>
      </c>
      <c r="C1685" t="s">
        <v>775</v>
      </c>
      <c r="D1685">
        <v>0.10817439000000001</v>
      </c>
    </row>
    <row r="1686" spans="1:4" x14ac:dyDescent="0.25">
      <c r="A1686" t="s">
        <v>2406</v>
      </c>
      <c r="B1686" t="s">
        <v>2914</v>
      </c>
      <c r="C1686" t="s">
        <v>2680</v>
      </c>
      <c r="D1686">
        <v>39.985918819999995</v>
      </c>
    </row>
    <row r="1687" spans="1:4" x14ac:dyDescent="0.25">
      <c r="A1687" t="s">
        <v>2406</v>
      </c>
      <c r="B1687" t="s">
        <v>2914</v>
      </c>
      <c r="C1687" t="s">
        <v>2686</v>
      </c>
      <c r="D1687">
        <v>0.68562847999999987</v>
      </c>
    </row>
    <row r="1688" spans="1:4" x14ac:dyDescent="0.25">
      <c r="A1688" t="s">
        <v>2406</v>
      </c>
      <c r="B1688" t="s">
        <v>2914</v>
      </c>
      <c r="C1688" t="s">
        <v>2682</v>
      </c>
      <c r="D1688">
        <v>6.7284290000000002</v>
      </c>
    </row>
    <row r="1689" spans="1:4" x14ac:dyDescent="0.25">
      <c r="A1689" t="s">
        <v>2406</v>
      </c>
      <c r="B1689" t="s">
        <v>2914</v>
      </c>
      <c r="C1689" t="s">
        <v>2681</v>
      </c>
      <c r="D1689">
        <v>6.1482302600000001</v>
      </c>
    </row>
    <row r="1690" spans="1:4" x14ac:dyDescent="0.25">
      <c r="A1690" t="s">
        <v>2406</v>
      </c>
      <c r="B1690" t="s">
        <v>2914</v>
      </c>
      <c r="C1690" t="s">
        <v>2683</v>
      </c>
      <c r="D1690">
        <v>2.1346355799999999</v>
      </c>
    </row>
    <row r="1691" spans="1:4" x14ac:dyDescent="0.25">
      <c r="A1691" t="s">
        <v>2406</v>
      </c>
      <c r="B1691" t="s">
        <v>2916</v>
      </c>
      <c r="C1691" t="s">
        <v>2680</v>
      </c>
      <c r="D1691">
        <v>13.01773974</v>
      </c>
    </row>
    <row r="1692" spans="1:4" x14ac:dyDescent="0.25">
      <c r="A1692" t="s">
        <v>2406</v>
      </c>
      <c r="B1692" t="s">
        <v>2916</v>
      </c>
      <c r="C1692" t="s">
        <v>137</v>
      </c>
      <c r="D1692">
        <v>0.32354063</v>
      </c>
    </row>
    <row r="1693" spans="1:4" x14ac:dyDescent="0.25">
      <c r="A1693" t="s">
        <v>2406</v>
      </c>
      <c r="B1693" t="s">
        <v>2916</v>
      </c>
      <c r="C1693" t="s">
        <v>2683</v>
      </c>
      <c r="D1693">
        <v>2.5674983800000004</v>
      </c>
    </row>
    <row r="1694" spans="1:4" x14ac:dyDescent="0.25">
      <c r="A1694" t="s">
        <v>2406</v>
      </c>
      <c r="B1694" t="s">
        <v>2953</v>
      </c>
      <c r="C1694" t="s">
        <v>775</v>
      </c>
      <c r="D1694">
        <v>1.8845689600000002</v>
      </c>
    </row>
    <row r="1695" spans="1:4" x14ac:dyDescent="0.25">
      <c r="A1695" t="s">
        <v>2406</v>
      </c>
      <c r="B1695" t="s">
        <v>2953</v>
      </c>
      <c r="C1695" t="s">
        <v>2680</v>
      </c>
      <c r="D1695">
        <v>6.0479852800000007</v>
      </c>
    </row>
    <row r="1696" spans="1:4" x14ac:dyDescent="0.25">
      <c r="A1696" t="s">
        <v>2406</v>
      </c>
      <c r="B1696" t="s">
        <v>2953</v>
      </c>
      <c r="C1696" t="s">
        <v>2686</v>
      </c>
      <c r="D1696">
        <v>194.45583499000008</v>
      </c>
    </row>
    <row r="1697" spans="1:4" x14ac:dyDescent="0.25">
      <c r="A1697" t="s">
        <v>2406</v>
      </c>
      <c r="B1697" t="s">
        <v>2953</v>
      </c>
      <c r="C1697" t="s">
        <v>2682</v>
      </c>
      <c r="D1697">
        <v>95.943308399999978</v>
      </c>
    </row>
    <row r="1698" spans="1:4" x14ac:dyDescent="0.25">
      <c r="A1698" t="s">
        <v>2406</v>
      </c>
      <c r="B1698" t="s">
        <v>2953</v>
      </c>
      <c r="C1698" t="s">
        <v>137</v>
      </c>
      <c r="D1698">
        <v>4.9732549600000002</v>
      </c>
    </row>
    <row r="1699" spans="1:4" x14ac:dyDescent="0.25">
      <c r="A1699" t="s">
        <v>2406</v>
      </c>
      <c r="B1699" t="s">
        <v>2953</v>
      </c>
      <c r="C1699" t="s">
        <v>2677</v>
      </c>
      <c r="D1699">
        <v>6.9237209399999999</v>
      </c>
    </row>
    <row r="1700" spans="1:4" x14ac:dyDescent="0.25">
      <c r="A1700" t="s">
        <v>2406</v>
      </c>
      <c r="B1700" t="s">
        <v>2953</v>
      </c>
      <c r="C1700" t="s">
        <v>2681</v>
      </c>
      <c r="D1700">
        <v>85.217109329999985</v>
      </c>
    </row>
    <row r="1701" spans="1:4" x14ac:dyDescent="0.25">
      <c r="A1701" t="s">
        <v>2406</v>
      </c>
      <c r="B1701" t="s">
        <v>2953</v>
      </c>
      <c r="C1701" t="s">
        <v>2683</v>
      </c>
      <c r="D1701">
        <v>22.879209489999997</v>
      </c>
    </row>
    <row r="1702" spans="1:4" x14ac:dyDescent="0.25">
      <c r="A1702" t="s">
        <v>2406</v>
      </c>
      <c r="B1702" t="s">
        <v>2956</v>
      </c>
      <c r="C1702" t="s">
        <v>775</v>
      </c>
      <c r="D1702">
        <v>125.62769920000002</v>
      </c>
    </row>
    <row r="1703" spans="1:4" x14ac:dyDescent="0.25">
      <c r="A1703" t="s">
        <v>2406</v>
      </c>
      <c r="B1703" t="s">
        <v>2956</v>
      </c>
      <c r="C1703" t="s">
        <v>2680</v>
      </c>
      <c r="D1703">
        <v>63.152036990000013</v>
      </c>
    </row>
    <row r="1704" spans="1:4" x14ac:dyDescent="0.25">
      <c r="A1704" t="s">
        <v>2406</v>
      </c>
      <c r="B1704" t="s">
        <v>2956</v>
      </c>
      <c r="C1704" t="s">
        <v>2678</v>
      </c>
      <c r="D1704">
        <v>132.68256643999987</v>
      </c>
    </row>
    <row r="1705" spans="1:4" x14ac:dyDescent="0.25">
      <c r="A1705" t="s">
        <v>2406</v>
      </c>
      <c r="B1705" t="s">
        <v>2956</v>
      </c>
      <c r="C1705" t="s">
        <v>2686</v>
      </c>
      <c r="D1705">
        <v>3.7647821100000001</v>
      </c>
    </row>
    <row r="1706" spans="1:4" x14ac:dyDescent="0.25">
      <c r="A1706" t="s">
        <v>2406</v>
      </c>
      <c r="B1706" t="s">
        <v>2956</v>
      </c>
      <c r="C1706" t="s">
        <v>2682</v>
      </c>
      <c r="D1706">
        <v>47.435728229999967</v>
      </c>
    </row>
    <row r="1707" spans="1:4" x14ac:dyDescent="0.25">
      <c r="A1707" t="s">
        <v>2406</v>
      </c>
      <c r="B1707" t="s">
        <v>2956</v>
      </c>
      <c r="C1707" t="s">
        <v>137</v>
      </c>
      <c r="D1707">
        <v>0.21114677999999998</v>
      </c>
    </row>
    <row r="1708" spans="1:4" x14ac:dyDescent="0.25">
      <c r="A1708" t="s">
        <v>2406</v>
      </c>
      <c r="B1708" t="s">
        <v>2956</v>
      </c>
      <c r="C1708" t="s">
        <v>2677</v>
      </c>
      <c r="D1708">
        <v>3406.516159989993</v>
      </c>
    </row>
    <row r="1709" spans="1:4" x14ac:dyDescent="0.25">
      <c r="A1709" t="s">
        <v>2406</v>
      </c>
      <c r="B1709" t="s">
        <v>2956</v>
      </c>
      <c r="C1709" t="s">
        <v>2681</v>
      </c>
      <c r="D1709">
        <v>86.832937270000031</v>
      </c>
    </row>
    <row r="1710" spans="1:4" x14ac:dyDescent="0.25">
      <c r="A1710" t="s">
        <v>2406</v>
      </c>
      <c r="B1710" t="s">
        <v>2956</v>
      </c>
      <c r="C1710" t="s">
        <v>2683</v>
      </c>
      <c r="D1710">
        <v>78.514711739999981</v>
      </c>
    </row>
    <row r="1711" spans="1:4" x14ac:dyDescent="0.25">
      <c r="A1711" t="s">
        <v>2406</v>
      </c>
      <c r="B1711" t="s">
        <v>2956</v>
      </c>
      <c r="C1711" t="s">
        <v>2679</v>
      </c>
      <c r="D1711">
        <v>37.849225600000004</v>
      </c>
    </row>
    <row r="1712" spans="1:4" x14ac:dyDescent="0.25">
      <c r="A1712" t="s">
        <v>2411</v>
      </c>
      <c r="B1712" t="s">
        <v>2901</v>
      </c>
      <c r="C1712" t="s">
        <v>775</v>
      </c>
      <c r="D1712">
        <v>3586.4308940899973</v>
      </c>
    </row>
    <row r="1713" spans="1:4" x14ac:dyDescent="0.25">
      <c r="A1713" t="s">
        <v>2411</v>
      </c>
      <c r="B1713" t="s">
        <v>2901</v>
      </c>
      <c r="C1713" t="s">
        <v>2680</v>
      </c>
      <c r="D1713">
        <v>6533.8921804100046</v>
      </c>
    </row>
    <row r="1714" spans="1:4" x14ac:dyDescent="0.25">
      <c r="A1714" t="s">
        <v>2411</v>
      </c>
      <c r="B1714" t="s">
        <v>2901</v>
      </c>
      <c r="C1714" t="s">
        <v>2678</v>
      </c>
      <c r="D1714">
        <v>5774.6782760199876</v>
      </c>
    </row>
    <row r="1715" spans="1:4" x14ac:dyDescent="0.25">
      <c r="A1715" t="s">
        <v>2411</v>
      </c>
      <c r="B1715" t="s">
        <v>2901</v>
      </c>
      <c r="C1715" t="s">
        <v>2686</v>
      </c>
      <c r="D1715">
        <v>3.9790000000000001</v>
      </c>
    </row>
    <row r="1716" spans="1:4" x14ac:dyDescent="0.25">
      <c r="A1716" t="s">
        <v>2411</v>
      </c>
      <c r="B1716" t="s">
        <v>2901</v>
      </c>
      <c r="C1716" t="s">
        <v>2682</v>
      </c>
      <c r="D1716">
        <v>4386.6091778499976</v>
      </c>
    </row>
    <row r="1717" spans="1:4" x14ac:dyDescent="0.25">
      <c r="A1717" t="s">
        <v>2411</v>
      </c>
      <c r="B1717" t="s">
        <v>2901</v>
      </c>
      <c r="C1717" t="s">
        <v>137</v>
      </c>
      <c r="D1717">
        <v>6.101</v>
      </c>
    </row>
    <row r="1718" spans="1:4" x14ac:dyDescent="0.25">
      <c r="A1718" t="s">
        <v>2411</v>
      </c>
      <c r="B1718" t="s">
        <v>2901</v>
      </c>
      <c r="C1718" t="s">
        <v>2677</v>
      </c>
      <c r="D1718">
        <v>118731.89439757026</v>
      </c>
    </row>
    <row r="1719" spans="1:4" x14ac:dyDescent="0.25">
      <c r="A1719" t="s">
        <v>2411</v>
      </c>
      <c r="B1719" t="s">
        <v>2901</v>
      </c>
      <c r="C1719" t="s">
        <v>2681</v>
      </c>
      <c r="D1719">
        <v>15185.054854069964</v>
      </c>
    </row>
    <row r="1720" spans="1:4" x14ac:dyDescent="0.25">
      <c r="A1720" t="s">
        <v>2411</v>
      </c>
      <c r="B1720" t="s">
        <v>2901</v>
      </c>
      <c r="C1720" t="s">
        <v>2683</v>
      </c>
      <c r="D1720">
        <v>82.91</v>
      </c>
    </row>
    <row r="1721" spans="1:4" x14ac:dyDescent="0.25">
      <c r="A1721" t="s">
        <v>2411</v>
      </c>
      <c r="B1721" t="s">
        <v>2901</v>
      </c>
      <c r="C1721" t="s">
        <v>2679</v>
      </c>
      <c r="D1721">
        <v>9.49</v>
      </c>
    </row>
    <row r="1722" spans="1:4" x14ac:dyDescent="0.25">
      <c r="A1722" t="s">
        <v>2411</v>
      </c>
      <c r="B1722" t="s">
        <v>2954</v>
      </c>
      <c r="C1722" t="s">
        <v>775</v>
      </c>
      <c r="D1722">
        <v>1.2348887</v>
      </c>
    </row>
    <row r="1723" spans="1:4" x14ac:dyDescent="0.25">
      <c r="A1723" t="s">
        <v>2411</v>
      </c>
      <c r="B1723" t="s">
        <v>2954</v>
      </c>
      <c r="C1723" t="s">
        <v>2680</v>
      </c>
      <c r="D1723">
        <v>535.50900000000013</v>
      </c>
    </row>
    <row r="1724" spans="1:4" x14ac:dyDescent="0.25">
      <c r="A1724" t="s">
        <v>2411</v>
      </c>
      <c r="B1724" t="s">
        <v>2954</v>
      </c>
      <c r="C1724" t="s">
        <v>2682</v>
      </c>
      <c r="D1724">
        <v>114.97200000000001</v>
      </c>
    </row>
    <row r="1725" spans="1:4" x14ac:dyDescent="0.25">
      <c r="A1725" t="s">
        <v>2411</v>
      </c>
      <c r="B1725" t="s">
        <v>2954</v>
      </c>
      <c r="C1725" t="s">
        <v>2677</v>
      </c>
      <c r="D1725">
        <v>1.5579999999999998</v>
      </c>
    </row>
    <row r="1726" spans="1:4" x14ac:dyDescent="0.25">
      <c r="A1726" t="s">
        <v>2411</v>
      </c>
      <c r="B1726" t="s">
        <v>2954</v>
      </c>
      <c r="C1726" t="s">
        <v>2681</v>
      </c>
      <c r="D1726">
        <v>3.8449999999999998</v>
      </c>
    </row>
    <row r="1727" spans="1:4" x14ac:dyDescent="0.25">
      <c r="A1727" t="s">
        <v>2411</v>
      </c>
      <c r="B1727" t="s">
        <v>2955</v>
      </c>
      <c r="C1727" t="s">
        <v>2677</v>
      </c>
      <c r="D1727">
        <v>59.024461249999995</v>
      </c>
    </row>
    <row r="1728" spans="1:4" x14ac:dyDescent="0.25">
      <c r="A1728" t="s">
        <v>2411</v>
      </c>
      <c r="B1728" t="s">
        <v>2910</v>
      </c>
      <c r="C1728" t="s">
        <v>775</v>
      </c>
      <c r="D1728">
        <v>1593.5635019900005</v>
      </c>
    </row>
    <row r="1729" spans="1:4" x14ac:dyDescent="0.25">
      <c r="A1729" t="s">
        <v>2411</v>
      </c>
      <c r="B1729" t="s">
        <v>2910</v>
      </c>
      <c r="C1729" t="s">
        <v>2680</v>
      </c>
      <c r="D1729">
        <v>11687.368606169988</v>
      </c>
    </row>
    <row r="1730" spans="1:4" x14ac:dyDescent="0.25">
      <c r="A1730" t="s">
        <v>2411</v>
      </c>
      <c r="B1730" t="s">
        <v>2910</v>
      </c>
      <c r="C1730" t="s">
        <v>2678</v>
      </c>
      <c r="D1730">
        <v>16563.794932899928</v>
      </c>
    </row>
    <row r="1731" spans="1:4" x14ac:dyDescent="0.25">
      <c r="A1731" t="s">
        <v>2411</v>
      </c>
      <c r="B1731" t="s">
        <v>2910</v>
      </c>
      <c r="C1731" t="s">
        <v>2686</v>
      </c>
      <c r="D1731">
        <v>2624.4433980199974</v>
      </c>
    </row>
    <row r="1732" spans="1:4" x14ac:dyDescent="0.25">
      <c r="A1732" t="s">
        <v>2411</v>
      </c>
      <c r="B1732" t="s">
        <v>2910</v>
      </c>
      <c r="C1732" t="s">
        <v>2682</v>
      </c>
      <c r="D1732">
        <v>14692.656873889968</v>
      </c>
    </row>
    <row r="1733" spans="1:4" x14ac:dyDescent="0.25">
      <c r="A1733" t="s">
        <v>2411</v>
      </c>
      <c r="B1733" t="s">
        <v>2910</v>
      </c>
      <c r="C1733" t="s">
        <v>137</v>
      </c>
      <c r="D1733">
        <v>5489.6846720399999</v>
      </c>
    </row>
    <row r="1734" spans="1:4" x14ac:dyDescent="0.25">
      <c r="A1734" t="s">
        <v>2411</v>
      </c>
      <c r="B1734" t="s">
        <v>2910</v>
      </c>
      <c r="C1734" t="s">
        <v>2677</v>
      </c>
      <c r="D1734">
        <v>315601.33117396315</v>
      </c>
    </row>
    <row r="1735" spans="1:4" x14ac:dyDescent="0.25">
      <c r="A1735" t="s">
        <v>2411</v>
      </c>
      <c r="B1735" t="s">
        <v>2910</v>
      </c>
      <c r="C1735" t="s">
        <v>2681</v>
      </c>
      <c r="D1735">
        <v>11733.056533650035</v>
      </c>
    </row>
    <row r="1736" spans="1:4" x14ac:dyDescent="0.25">
      <c r="A1736" t="s">
        <v>2411</v>
      </c>
      <c r="B1736" t="s">
        <v>2910</v>
      </c>
      <c r="C1736" t="s">
        <v>2683</v>
      </c>
      <c r="D1736">
        <v>4810.0495306000003</v>
      </c>
    </row>
    <row r="1737" spans="1:4" x14ac:dyDescent="0.25">
      <c r="A1737" t="s">
        <v>2411</v>
      </c>
      <c r="B1737" t="s">
        <v>2910</v>
      </c>
      <c r="C1737" t="s">
        <v>2679</v>
      </c>
      <c r="D1737">
        <v>19698.356863379933</v>
      </c>
    </row>
    <row r="1738" spans="1:4" x14ac:dyDescent="0.25">
      <c r="A1738" t="s">
        <v>2411</v>
      </c>
      <c r="B1738" t="s">
        <v>2953</v>
      </c>
      <c r="C1738" t="s">
        <v>775</v>
      </c>
      <c r="D1738">
        <v>1.4491590300000001</v>
      </c>
    </row>
    <row r="1739" spans="1:4" x14ac:dyDescent="0.25">
      <c r="A1739" t="s">
        <v>2411</v>
      </c>
      <c r="B1739" t="s">
        <v>2953</v>
      </c>
      <c r="C1739" t="s">
        <v>2678</v>
      </c>
      <c r="D1739">
        <v>0.41358546000000002</v>
      </c>
    </row>
    <row r="1740" spans="1:4" x14ac:dyDescent="0.25">
      <c r="A1740" t="s">
        <v>2411</v>
      </c>
      <c r="B1740" t="s">
        <v>2953</v>
      </c>
      <c r="C1740" t="s">
        <v>2686</v>
      </c>
      <c r="D1740">
        <v>3.6903590499999996</v>
      </c>
    </row>
    <row r="1741" spans="1:4" x14ac:dyDescent="0.25">
      <c r="A1741" t="s">
        <v>2411</v>
      </c>
      <c r="B1741" t="s">
        <v>2953</v>
      </c>
      <c r="C1741" t="s">
        <v>2682</v>
      </c>
      <c r="D1741">
        <v>63.346157689999977</v>
      </c>
    </row>
    <row r="1742" spans="1:4" x14ac:dyDescent="0.25">
      <c r="A1742" t="s">
        <v>2411</v>
      </c>
      <c r="B1742" t="s">
        <v>2953</v>
      </c>
      <c r="C1742" t="s">
        <v>2677</v>
      </c>
      <c r="D1742">
        <v>3.8732668999999995</v>
      </c>
    </row>
    <row r="1743" spans="1:4" x14ac:dyDescent="0.25">
      <c r="A1743" t="s">
        <v>2411</v>
      </c>
      <c r="B1743" t="s">
        <v>2953</v>
      </c>
      <c r="C1743" t="s">
        <v>2681</v>
      </c>
      <c r="D1743">
        <v>41.79428369</v>
      </c>
    </row>
    <row r="1744" spans="1:4" x14ac:dyDescent="0.25">
      <c r="A1744" t="s">
        <v>2411</v>
      </c>
      <c r="B1744" t="s">
        <v>2953</v>
      </c>
      <c r="C1744" t="s">
        <v>2683</v>
      </c>
      <c r="D1744">
        <v>4.4856887700000003</v>
      </c>
    </row>
    <row r="1745" spans="1:4" x14ac:dyDescent="0.25">
      <c r="A1745" t="s">
        <v>2411</v>
      </c>
      <c r="B1745" t="s">
        <v>2956</v>
      </c>
      <c r="C1745" t="s">
        <v>775</v>
      </c>
      <c r="D1745">
        <v>0.29108213999999999</v>
      </c>
    </row>
    <row r="1746" spans="1:4" x14ac:dyDescent="0.25">
      <c r="A1746" t="s">
        <v>2411</v>
      </c>
      <c r="B1746" t="s">
        <v>2956</v>
      </c>
      <c r="C1746" t="s">
        <v>2678</v>
      </c>
      <c r="D1746">
        <v>6.6304407200000011</v>
      </c>
    </row>
    <row r="1747" spans="1:4" x14ac:dyDescent="0.25">
      <c r="A1747" t="s">
        <v>2411</v>
      </c>
      <c r="B1747" t="s">
        <v>2956</v>
      </c>
      <c r="C1747" t="s">
        <v>2682</v>
      </c>
      <c r="D1747">
        <v>1.36743748</v>
      </c>
    </row>
    <row r="1748" spans="1:4" x14ac:dyDescent="0.25">
      <c r="A1748" t="s">
        <v>2411</v>
      </c>
      <c r="B1748" t="s">
        <v>2956</v>
      </c>
      <c r="C1748" t="s">
        <v>2677</v>
      </c>
      <c r="D1748">
        <v>207.91258882999992</v>
      </c>
    </row>
    <row r="1749" spans="1:4" x14ac:dyDescent="0.25">
      <c r="A1749" t="s">
        <v>2411</v>
      </c>
      <c r="B1749" t="s">
        <v>2956</v>
      </c>
      <c r="C1749" t="s">
        <v>2681</v>
      </c>
      <c r="D1749">
        <v>0.67896201</v>
      </c>
    </row>
    <row r="1750" spans="1:4" x14ac:dyDescent="0.25">
      <c r="A1750" t="s">
        <v>2412</v>
      </c>
      <c r="B1750" t="s">
        <v>2905</v>
      </c>
      <c r="C1750" t="s">
        <v>775</v>
      </c>
      <c r="D1750">
        <v>19.33364933</v>
      </c>
    </row>
    <row r="1751" spans="1:4" x14ac:dyDescent="0.25">
      <c r="A1751" t="s">
        <v>2412</v>
      </c>
      <c r="B1751" t="s">
        <v>2905</v>
      </c>
      <c r="C1751" t="s">
        <v>2680</v>
      </c>
      <c r="D1751">
        <v>47.757690489999995</v>
      </c>
    </row>
    <row r="1752" spans="1:4" x14ac:dyDescent="0.25">
      <c r="A1752" t="s">
        <v>2412</v>
      </c>
      <c r="B1752" t="s">
        <v>2905</v>
      </c>
      <c r="C1752" t="s">
        <v>2686</v>
      </c>
      <c r="D1752">
        <v>150.10674634</v>
      </c>
    </row>
    <row r="1753" spans="1:4" x14ac:dyDescent="0.25">
      <c r="A1753" t="s">
        <v>2412</v>
      </c>
      <c r="B1753" t="s">
        <v>2905</v>
      </c>
      <c r="C1753" t="s">
        <v>2682</v>
      </c>
      <c r="D1753">
        <v>150.60418799999999</v>
      </c>
    </row>
    <row r="1754" spans="1:4" x14ac:dyDescent="0.25">
      <c r="A1754" t="s">
        <v>2412</v>
      </c>
      <c r="B1754" t="s">
        <v>2905</v>
      </c>
      <c r="C1754" t="s">
        <v>137</v>
      </c>
      <c r="D1754">
        <v>3.4374617999999999</v>
      </c>
    </row>
    <row r="1755" spans="1:4" x14ac:dyDescent="0.25">
      <c r="A1755" t="s">
        <v>2412</v>
      </c>
      <c r="B1755" t="s">
        <v>2905</v>
      </c>
      <c r="C1755" t="s">
        <v>2677</v>
      </c>
      <c r="D1755">
        <v>2.9040784400000001</v>
      </c>
    </row>
    <row r="1756" spans="1:4" x14ac:dyDescent="0.25">
      <c r="A1756" t="s">
        <v>2412</v>
      </c>
      <c r="B1756" t="s">
        <v>2905</v>
      </c>
      <c r="C1756" t="s">
        <v>2681</v>
      </c>
      <c r="D1756">
        <v>67.333252770000001</v>
      </c>
    </row>
    <row r="1757" spans="1:4" x14ac:dyDescent="0.25">
      <c r="A1757" t="s">
        <v>2412</v>
      </c>
      <c r="B1757" t="s">
        <v>2907</v>
      </c>
      <c r="C1757" t="s">
        <v>775</v>
      </c>
      <c r="D1757">
        <v>33.399054599999992</v>
      </c>
    </row>
    <row r="1758" spans="1:4" x14ac:dyDescent="0.25">
      <c r="A1758" t="s">
        <v>2412</v>
      </c>
      <c r="B1758" t="s">
        <v>2907</v>
      </c>
      <c r="C1758" t="s">
        <v>2680</v>
      </c>
      <c r="D1758">
        <v>135.32044084</v>
      </c>
    </row>
    <row r="1759" spans="1:4" x14ac:dyDescent="0.25">
      <c r="A1759" t="s">
        <v>2412</v>
      </c>
      <c r="B1759" t="s">
        <v>2907</v>
      </c>
      <c r="C1759" t="s">
        <v>2686</v>
      </c>
      <c r="D1759">
        <v>1041.9637571000001</v>
      </c>
    </row>
    <row r="1760" spans="1:4" x14ac:dyDescent="0.25">
      <c r="A1760" t="s">
        <v>2412</v>
      </c>
      <c r="B1760" t="s">
        <v>2907</v>
      </c>
      <c r="C1760" t="s">
        <v>2682</v>
      </c>
      <c r="D1760">
        <v>14.74751009</v>
      </c>
    </row>
    <row r="1761" spans="1:4" x14ac:dyDescent="0.25">
      <c r="A1761" t="s">
        <v>2412</v>
      </c>
      <c r="B1761" t="s">
        <v>2907</v>
      </c>
      <c r="C1761" t="s">
        <v>2677</v>
      </c>
      <c r="D1761">
        <v>3.2112086899999999</v>
      </c>
    </row>
    <row r="1762" spans="1:4" x14ac:dyDescent="0.25">
      <c r="A1762" t="s">
        <v>2412</v>
      </c>
      <c r="B1762" t="s">
        <v>2907</v>
      </c>
      <c r="C1762" t="s">
        <v>2681</v>
      </c>
      <c r="D1762">
        <v>15.88782514</v>
      </c>
    </row>
    <row r="1763" spans="1:4" x14ac:dyDescent="0.25">
      <c r="A1763" t="s">
        <v>2412</v>
      </c>
      <c r="B1763" t="s">
        <v>2907</v>
      </c>
      <c r="C1763" t="s">
        <v>2683</v>
      </c>
      <c r="D1763">
        <v>9.3163459799999995</v>
      </c>
    </row>
    <row r="1764" spans="1:4" x14ac:dyDescent="0.25">
      <c r="A1764" t="s">
        <v>2412</v>
      </c>
      <c r="B1764" t="s">
        <v>2906</v>
      </c>
      <c r="C1764" t="s">
        <v>2680</v>
      </c>
      <c r="D1764">
        <v>17.192445030000002</v>
      </c>
    </row>
    <row r="1765" spans="1:4" x14ac:dyDescent="0.25">
      <c r="A1765" t="s">
        <v>2412</v>
      </c>
      <c r="B1765" t="s">
        <v>2906</v>
      </c>
      <c r="C1765" t="s">
        <v>2682</v>
      </c>
      <c r="D1765">
        <v>3.1584668300000001</v>
      </c>
    </row>
    <row r="1766" spans="1:4" x14ac:dyDescent="0.25">
      <c r="A1766" t="s">
        <v>2412</v>
      </c>
      <c r="B1766" t="s">
        <v>2906</v>
      </c>
      <c r="C1766" t="s">
        <v>2681</v>
      </c>
      <c r="D1766">
        <v>5.0043726100000008</v>
      </c>
    </row>
    <row r="1767" spans="1:4" x14ac:dyDescent="0.25">
      <c r="A1767" t="s">
        <v>2412</v>
      </c>
      <c r="B1767" t="s">
        <v>2906</v>
      </c>
      <c r="C1767" t="s">
        <v>2683</v>
      </c>
      <c r="D1767">
        <v>9.7706555500000007</v>
      </c>
    </row>
    <row r="1768" spans="1:4" x14ac:dyDescent="0.25">
      <c r="A1768" t="s">
        <v>2412</v>
      </c>
      <c r="B1768" t="s">
        <v>2954</v>
      </c>
      <c r="C1768" t="s">
        <v>775</v>
      </c>
      <c r="D1768">
        <v>2248.3472896299991</v>
      </c>
    </row>
    <row r="1769" spans="1:4" x14ac:dyDescent="0.25">
      <c r="A1769" t="s">
        <v>2412</v>
      </c>
      <c r="B1769" t="s">
        <v>2954</v>
      </c>
      <c r="C1769" t="s">
        <v>2680</v>
      </c>
      <c r="D1769">
        <v>3033.3398670799993</v>
      </c>
    </row>
    <row r="1770" spans="1:4" x14ac:dyDescent="0.25">
      <c r="A1770" t="s">
        <v>2412</v>
      </c>
      <c r="B1770" t="s">
        <v>2954</v>
      </c>
      <c r="C1770" t="s">
        <v>2686</v>
      </c>
      <c r="D1770">
        <v>1955.23737863</v>
      </c>
    </row>
    <row r="1771" spans="1:4" x14ac:dyDescent="0.25">
      <c r="A1771" t="s">
        <v>2412</v>
      </c>
      <c r="B1771" t="s">
        <v>2954</v>
      </c>
      <c r="C1771" t="s">
        <v>2682</v>
      </c>
      <c r="D1771">
        <v>2223.968194810001</v>
      </c>
    </row>
    <row r="1772" spans="1:4" x14ac:dyDescent="0.25">
      <c r="A1772" t="s">
        <v>2412</v>
      </c>
      <c r="B1772" t="s">
        <v>2954</v>
      </c>
      <c r="C1772" t="s">
        <v>137</v>
      </c>
      <c r="D1772">
        <v>46.608680399999997</v>
      </c>
    </row>
    <row r="1773" spans="1:4" x14ac:dyDescent="0.25">
      <c r="A1773" t="s">
        <v>2412</v>
      </c>
      <c r="B1773" t="s">
        <v>2954</v>
      </c>
      <c r="C1773" t="s">
        <v>2677</v>
      </c>
      <c r="D1773">
        <v>21.827371119999995</v>
      </c>
    </row>
    <row r="1774" spans="1:4" x14ac:dyDescent="0.25">
      <c r="A1774" t="s">
        <v>2412</v>
      </c>
      <c r="B1774" t="s">
        <v>2954</v>
      </c>
      <c r="C1774" t="s">
        <v>2681</v>
      </c>
      <c r="D1774">
        <v>668.86445637999975</v>
      </c>
    </row>
    <row r="1775" spans="1:4" x14ac:dyDescent="0.25">
      <c r="A1775" t="s">
        <v>2412</v>
      </c>
      <c r="B1775" t="s">
        <v>2954</v>
      </c>
      <c r="C1775" t="s">
        <v>2683</v>
      </c>
      <c r="D1775">
        <v>564.01422357000001</v>
      </c>
    </row>
    <row r="1776" spans="1:4" x14ac:dyDescent="0.25">
      <c r="A1776" t="s">
        <v>2412</v>
      </c>
      <c r="B1776" t="s">
        <v>2954</v>
      </c>
      <c r="C1776" t="s">
        <v>2679</v>
      </c>
      <c r="D1776">
        <v>21.466314130000001</v>
      </c>
    </row>
    <row r="1777" spans="1:4" x14ac:dyDescent="0.25">
      <c r="A1777" t="s">
        <v>2412</v>
      </c>
      <c r="B1777" t="s">
        <v>2910</v>
      </c>
      <c r="C1777" t="s">
        <v>775</v>
      </c>
      <c r="D1777">
        <v>0.15531628</v>
      </c>
    </row>
    <row r="1778" spans="1:4" x14ac:dyDescent="0.25">
      <c r="A1778" t="s">
        <v>2412</v>
      </c>
      <c r="B1778" t="s">
        <v>2910</v>
      </c>
      <c r="C1778" t="s">
        <v>2680</v>
      </c>
      <c r="D1778">
        <v>1.0990432299999999</v>
      </c>
    </row>
    <row r="1779" spans="1:4" x14ac:dyDescent="0.25">
      <c r="A1779" t="s">
        <v>2412</v>
      </c>
      <c r="B1779" t="s">
        <v>2910</v>
      </c>
      <c r="C1779" t="s">
        <v>2682</v>
      </c>
      <c r="D1779">
        <v>0.65001248</v>
      </c>
    </row>
    <row r="1780" spans="1:4" x14ac:dyDescent="0.25">
      <c r="A1780" t="s">
        <v>2412</v>
      </c>
      <c r="B1780" t="s">
        <v>2910</v>
      </c>
      <c r="C1780" t="s">
        <v>2681</v>
      </c>
      <c r="D1780">
        <v>1.4082325099999999</v>
      </c>
    </row>
    <row r="1781" spans="1:4" x14ac:dyDescent="0.25">
      <c r="A1781" t="s">
        <v>2412</v>
      </c>
      <c r="B1781" t="s">
        <v>2914</v>
      </c>
      <c r="C1781" t="s">
        <v>775</v>
      </c>
      <c r="D1781">
        <v>418.47366264000004</v>
      </c>
    </row>
    <row r="1782" spans="1:4" x14ac:dyDescent="0.25">
      <c r="A1782" t="s">
        <v>2412</v>
      </c>
      <c r="B1782" t="s">
        <v>2914</v>
      </c>
      <c r="C1782" t="s">
        <v>2680</v>
      </c>
      <c r="D1782">
        <v>120.91037431999999</v>
      </c>
    </row>
    <row r="1783" spans="1:4" x14ac:dyDescent="0.25">
      <c r="A1783" t="s">
        <v>2412</v>
      </c>
      <c r="B1783" t="s">
        <v>2914</v>
      </c>
      <c r="C1783" t="s">
        <v>2686</v>
      </c>
      <c r="D1783">
        <v>137.76232556999994</v>
      </c>
    </row>
    <row r="1784" spans="1:4" x14ac:dyDescent="0.25">
      <c r="A1784" t="s">
        <v>2412</v>
      </c>
      <c r="B1784" t="s">
        <v>2914</v>
      </c>
      <c r="C1784" t="s">
        <v>2682</v>
      </c>
      <c r="D1784">
        <v>1483.8870036000019</v>
      </c>
    </row>
    <row r="1785" spans="1:4" x14ac:dyDescent="0.25">
      <c r="A1785" t="s">
        <v>2412</v>
      </c>
      <c r="B1785" t="s">
        <v>2914</v>
      </c>
      <c r="C1785" t="s">
        <v>137</v>
      </c>
      <c r="D1785">
        <v>8.5239524300000014</v>
      </c>
    </row>
    <row r="1786" spans="1:4" x14ac:dyDescent="0.25">
      <c r="A1786" t="s">
        <v>2412</v>
      </c>
      <c r="B1786" t="s">
        <v>2914</v>
      </c>
      <c r="C1786" t="s">
        <v>2677</v>
      </c>
      <c r="D1786">
        <v>88.096521760000016</v>
      </c>
    </row>
    <row r="1787" spans="1:4" x14ac:dyDescent="0.25">
      <c r="A1787" t="s">
        <v>2412</v>
      </c>
      <c r="B1787" t="s">
        <v>2914</v>
      </c>
      <c r="C1787" t="s">
        <v>2681</v>
      </c>
      <c r="D1787">
        <v>832.06453314999942</v>
      </c>
    </row>
    <row r="1788" spans="1:4" x14ac:dyDescent="0.25">
      <c r="A1788" t="s">
        <v>2412</v>
      </c>
      <c r="B1788" t="s">
        <v>2914</v>
      </c>
      <c r="C1788" t="s">
        <v>2683</v>
      </c>
      <c r="D1788">
        <v>56.826633950000023</v>
      </c>
    </row>
    <row r="1789" spans="1:4" x14ac:dyDescent="0.25">
      <c r="A1789" t="s">
        <v>2412</v>
      </c>
      <c r="B1789" t="s">
        <v>2916</v>
      </c>
      <c r="C1789" t="s">
        <v>775</v>
      </c>
      <c r="D1789">
        <v>853.8937450899997</v>
      </c>
    </row>
    <row r="1790" spans="1:4" x14ac:dyDescent="0.25">
      <c r="A1790" t="s">
        <v>2412</v>
      </c>
      <c r="B1790" t="s">
        <v>2916</v>
      </c>
      <c r="C1790" t="s">
        <v>2680</v>
      </c>
      <c r="D1790">
        <v>166.92701651000004</v>
      </c>
    </row>
    <row r="1791" spans="1:4" x14ac:dyDescent="0.25">
      <c r="A1791" t="s">
        <v>2412</v>
      </c>
      <c r="B1791" t="s">
        <v>2916</v>
      </c>
      <c r="C1791" t="s">
        <v>2686</v>
      </c>
      <c r="D1791">
        <v>445.63307545000015</v>
      </c>
    </row>
    <row r="1792" spans="1:4" x14ac:dyDescent="0.25">
      <c r="A1792" t="s">
        <v>2412</v>
      </c>
      <c r="B1792" t="s">
        <v>2916</v>
      </c>
      <c r="C1792" t="s">
        <v>2682</v>
      </c>
      <c r="D1792">
        <v>1477.9528011299974</v>
      </c>
    </row>
    <row r="1793" spans="1:4" x14ac:dyDescent="0.25">
      <c r="A1793" t="s">
        <v>2412</v>
      </c>
      <c r="B1793" t="s">
        <v>2916</v>
      </c>
      <c r="C1793" t="s">
        <v>137</v>
      </c>
      <c r="D1793">
        <v>132.79980505</v>
      </c>
    </row>
    <row r="1794" spans="1:4" x14ac:dyDescent="0.25">
      <c r="A1794" t="s">
        <v>2412</v>
      </c>
      <c r="B1794" t="s">
        <v>2916</v>
      </c>
      <c r="C1794" t="s">
        <v>2677</v>
      </c>
      <c r="D1794">
        <v>134.75158764999995</v>
      </c>
    </row>
    <row r="1795" spans="1:4" x14ac:dyDescent="0.25">
      <c r="A1795" t="s">
        <v>2412</v>
      </c>
      <c r="B1795" t="s">
        <v>2916</v>
      </c>
      <c r="C1795" t="s">
        <v>2681</v>
      </c>
      <c r="D1795">
        <v>1770.7859051199991</v>
      </c>
    </row>
    <row r="1796" spans="1:4" x14ac:dyDescent="0.25">
      <c r="A1796" t="s">
        <v>2412</v>
      </c>
      <c r="B1796" t="s">
        <v>2916</v>
      </c>
      <c r="C1796" t="s">
        <v>2683</v>
      </c>
      <c r="D1796">
        <v>279.64326089999997</v>
      </c>
    </row>
    <row r="1797" spans="1:4" x14ac:dyDescent="0.25">
      <c r="A1797" t="s">
        <v>2412</v>
      </c>
      <c r="B1797" t="s">
        <v>2915</v>
      </c>
      <c r="C1797" t="s">
        <v>775</v>
      </c>
      <c r="D1797">
        <v>289.25207558999983</v>
      </c>
    </row>
    <row r="1798" spans="1:4" x14ac:dyDescent="0.25">
      <c r="A1798" t="s">
        <v>2412</v>
      </c>
      <c r="B1798" t="s">
        <v>2915</v>
      </c>
      <c r="C1798" t="s">
        <v>2680</v>
      </c>
      <c r="D1798">
        <v>112.17413334999998</v>
      </c>
    </row>
    <row r="1799" spans="1:4" x14ac:dyDescent="0.25">
      <c r="A1799" t="s">
        <v>2412</v>
      </c>
      <c r="B1799" t="s">
        <v>2915</v>
      </c>
      <c r="C1799" t="s">
        <v>2686</v>
      </c>
      <c r="D1799">
        <v>108.15956453000001</v>
      </c>
    </row>
    <row r="1800" spans="1:4" x14ac:dyDescent="0.25">
      <c r="A1800" t="s">
        <v>2412</v>
      </c>
      <c r="B1800" t="s">
        <v>2915</v>
      </c>
      <c r="C1800" t="s">
        <v>2682</v>
      </c>
      <c r="D1800">
        <v>407.98025886000011</v>
      </c>
    </row>
    <row r="1801" spans="1:4" x14ac:dyDescent="0.25">
      <c r="A1801" t="s">
        <v>2412</v>
      </c>
      <c r="B1801" t="s">
        <v>2915</v>
      </c>
      <c r="C1801" t="s">
        <v>137</v>
      </c>
      <c r="D1801">
        <v>70.351354889999996</v>
      </c>
    </row>
    <row r="1802" spans="1:4" x14ac:dyDescent="0.25">
      <c r="A1802" t="s">
        <v>2412</v>
      </c>
      <c r="B1802" t="s">
        <v>2915</v>
      </c>
      <c r="C1802" t="s">
        <v>2677</v>
      </c>
      <c r="D1802">
        <v>54.382466489999992</v>
      </c>
    </row>
    <row r="1803" spans="1:4" x14ac:dyDescent="0.25">
      <c r="A1803" t="s">
        <v>2412</v>
      </c>
      <c r="B1803" t="s">
        <v>2915</v>
      </c>
      <c r="C1803" t="s">
        <v>2681</v>
      </c>
      <c r="D1803">
        <v>678.97929636999947</v>
      </c>
    </row>
    <row r="1804" spans="1:4" x14ac:dyDescent="0.25">
      <c r="A1804" t="s">
        <v>2412</v>
      </c>
      <c r="B1804" t="s">
        <v>2915</v>
      </c>
      <c r="C1804" t="s">
        <v>2683</v>
      </c>
      <c r="D1804">
        <v>219.95682662999997</v>
      </c>
    </row>
    <row r="1805" spans="1:4" x14ac:dyDescent="0.25">
      <c r="A1805" t="s">
        <v>2412</v>
      </c>
      <c r="B1805" t="s">
        <v>2953</v>
      </c>
      <c r="C1805" t="s">
        <v>775</v>
      </c>
      <c r="D1805">
        <v>13526.924328710071</v>
      </c>
    </row>
    <row r="1806" spans="1:4" x14ac:dyDescent="0.25">
      <c r="A1806" t="s">
        <v>2412</v>
      </c>
      <c r="B1806" t="s">
        <v>2953</v>
      </c>
      <c r="C1806" t="s">
        <v>2680</v>
      </c>
      <c r="D1806">
        <v>123.79444539000001</v>
      </c>
    </row>
    <row r="1807" spans="1:4" x14ac:dyDescent="0.25">
      <c r="A1807" t="s">
        <v>2412</v>
      </c>
      <c r="B1807" t="s">
        <v>2953</v>
      </c>
      <c r="C1807" t="s">
        <v>2678</v>
      </c>
      <c r="D1807">
        <v>5.0973152200000005</v>
      </c>
    </row>
    <row r="1808" spans="1:4" x14ac:dyDescent="0.25">
      <c r="A1808" t="s">
        <v>2412</v>
      </c>
      <c r="B1808" t="s">
        <v>2953</v>
      </c>
      <c r="C1808" t="s">
        <v>2686</v>
      </c>
      <c r="D1808">
        <v>3781.3934330299976</v>
      </c>
    </row>
    <row r="1809" spans="1:4" x14ac:dyDescent="0.25">
      <c r="A1809" t="s">
        <v>2412</v>
      </c>
      <c r="B1809" t="s">
        <v>2953</v>
      </c>
      <c r="C1809" t="s">
        <v>2682</v>
      </c>
      <c r="D1809">
        <v>11018.251436750008</v>
      </c>
    </row>
    <row r="1810" spans="1:4" x14ac:dyDescent="0.25">
      <c r="A1810" t="s">
        <v>2412</v>
      </c>
      <c r="B1810" t="s">
        <v>2953</v>
      </c>
      <c r="C1810" t="s">
        <v>137</v>
      </c>
      <c r="D1810">
        <v>750.81920630000002</v>
      </c>
    </row>
    <row r="1811" spans="1:4" x14ac:dyDescent="0.25">
      <c r="A1811" t="s">
        <v>2412</v>
      </c>
      <c r="B1811" t="s">
        <v>2953</v>
      </c>
      <c r="C1811" t="s">
        <v>2677</v>
      </c>
      <c r="D1811">
        <v>370.54076523999993</v>
      </c>
    </row>
    <row r="1812" spans="1:4" x14ac:dyDescent="0.25">
      <c r="A1812" t="s">
        <v>2412</v>
      </c>
      <c r="B1812" t="s">
        <v>2953</v>
      </c>
      <c r="C1812" t="s">
        <v>2681</v>
      </c>
      <c r="D1812">
        <v>8169.0573984099974</v>
      </c>
    </row>
    <row r="1813" spans="1:4" x14ac:dyDescent="0.25">
      <c r="A1813" t="s">
        <v>2412</v>
      </c>
      <c r="B1813" t="s">
        <v>2953</v>
      </c>
      <c r="C1813" t="s">
        <v>2683</v>
      </c>
      <c r="D1813">
        <v>1888.7635017899997</v>
      </c>
    </row>
    <row r="1814" spans="1:4" x14ac:dyDescent="0.25">
      <c r="A1814" t="s">
        <v>2412</v>
      </c>
      <c r="B1814" t="s">
        <v>2953</v>
      </c>
      <c r="C1814" t="s">
        <v>2679</v>
      </c>
      <c r="D1814">
        <v>54.957231410000006</v>
      </c>
    </row>
    <row r="1815" spans="1:4" x14ac:dyDescent="0.25">
      <c r="A1815" t="s">
        <v>2413</v>
      </c>
      <c r="B1815" t="s">
        <v>2901</v>
      </c>
      <c r="C1815" t="s">
        <v>2678</v>
      </c>
      <c r="D1815">
        <v>1039.8202603299994</v>
      </c>
    </row>
    <row r="1816" spans="1:4" x14ac:dyDescent="0.25">
      <c r="A1816" t="s">
        <v>2413</v>
      </c>
      <c r="B1816" t="s">
        <v>2901</v>
      </c>
      <c r="C1816" t="s">
        <v>2677</v>
      </c>
      <c r="D1816">
        <v>14300.450281329833</v>
      </c>
    </row>
    <row r="1817" spans="1:4" x14ac:dyDescent="0.25">
      <c r="A1817" t="s">
        <v>2413</v>
      </c>
      <c r="B1817" t="s">
        <v>2905</v>
      </c>
      <c r="C1817" t="s">
        <v>775</v>
      </c>
      <c r="D1817">
        <v>2484.0966758899986</v>
      </c>
    </row>
    <row r="1818" spans="1:4" x14ac:dyDescent="0.25">
      <c r="A1818" t="s">
        <v>2413</v>
      </c>
      <c r="B1818" t="s">
        <v>2905</v>
      </c>
      <c r="C1818" t="s">
        <v>2680</v>
      </c>
      <c r="D1818">
        <v>557.81523782000011</v>
      </c>
    </row>
    <row r="1819" spans="1:4" x14ac:dyDescent="0.25">
      <c r="A1819" t="s">
        <v>2413</v>
      </c>
      <c r="B1819" t="s">
        <v>2905</v>
      </c>
      <c r="C1819" t="s">
        <v>2678</v>
      </c>
      <c r="D1819">
        <v>1783.9711035400007</v>
      </c>
    </row>
    <row r="1820" spans="1:4" x14ac:dyDescent="0.25">
      <c r="A1820" t="s">
        <v>2413</v>
      </c>
      <c r="B1820" t="s">
        <v>2905</v>
      </c>
      <c r="C1820" t="s">
        <v>2686</v>
      </c>
      <c r="D1820">
        <v>73.645590920000004</v>
      </c>
    </row>
    <row r="1821" spans="1:4" x14ac:dyDescent="0.25">
      <c r="A1821" t="s">
        <v>2413</v>
      </c>
      <c r="B1821" t="s">
        <v>2905</v>
      </c>
      <c r="C1821" t="s">
        <v>2682</v>
      </c>
      <c r="D1821">
        <v>1759.4701479100011</v>
      </c>
    </row>
    <row r="1822" spans="1:4" x14ac:dyDescent="0.25">
      <c r="A1822" t="s">
        <v>2413</v>
      </c>
      <c r="B1822" t="s">
        <v>2905</v>
      </c>
      <c r="C1822" t="s">
        <v>137</v>
      </c>
      <c r="D1822">
        <v>527.11782964999998</v>
      </c>
    </row>
    <row r="1823" spans="1:4" x14ac:dyDescent="0.25">
      <c r="A1823" t="s">
        <v>2413</v>
      </c>
      <c r="B1823" t="s">
        <v>2905</v>
      </c>
      <c r="C1823" t="s">
        <v>2677</v>
      </c>
      <c r="D1823">
        <v>27407.257615769806</v>
      </c>
    </row>
    <row r="1824" spans="1:4" x14ac:dyDescent="0.25">
      <c r="A1824" t="s">
        <v>2413</v>
      </c>
      <c r="B1824" t="s">
        <v>2905</v>
      </c>
      <c r="C1824" t="s">
        <v>2681</v>
      </c>
      <c r="D1824">
        <v>6520.9817656700125</v>
      </c>
    </row>
    <row r="1825" spans="1:4" x14ac:dyDescent="0.25">
      <c r="A1825" t="s">
        <v>2413</v>
      </c>
      <c r="B1825" t="s">
        <v>2905</v>
      </c>
      <c r="C1825" t="s">
        <v>2683</v>
      </c>
      <c r="D1825">
        <v>32.438981820000002</v>
      </c>
    </row>
    <row r="1826" spans="1:4" x14ac:dyDescent="0.25">
      <c r="A1826" t="s">
        <v>2413</v>
      </c>
      <c r="B1826" t="s">
        <v>2907</v>
      </c>
      <c r="C1826" t="s">
        <v>775</v>
      </c>
      <c r="D1826">
        <v>3786.4904834600006</v>
      </c>
    </row>
    <row r="1827" spans="1:4" x14ac:dyDescent="0.25">
      <c r="A1827" t="s">
        <v>2413</v>
      </c>
      <c r="B1827" t="s">
        <v>2907</v>
      </c>
      <c r="C1827" t="s">
        <v>2680</v>
      </c>
      <c r="D1827">
        <v>1121.6432617900009</v>
      </c>
    </row>
    <row r="1828" spans="1:4" x14ac:dyDescent="0.25">
      <c r="A1828" t="s">
        <v>2413</v>
      </c>
      <c r="B1828" t="s">
        <v>2907</v>
      </c>
      <c r="C1828" t="s">
        <v>2678</v>
      </c>
      <c r="D1828">
        <v>4472.8497466599838</v>
      </c>
    </row>
    <row r="1829" spans="1:4" x14ac:dyDescent="0.25">
      <c r="A1829" t="s">
        <v>2413</v>
      </c>
      <c r="B1829" t="s">
        <v>2907</v>
      </c>
      <c r="C1829" t="s">
        <v>2686</v>
      </c>
      <c r="D1829">
        <v>1660.6600878499999</v>
      </c>
    </row>
    <row r="1830" spans="1:4" x14ac:dyDescent="0.25">
      <c r="A1830" t="s">
        <v>2413</v>
      </c>
      <c r="B1830" t="s">
        <v>2907</v>
      </c>
      <c r="C1830" t="s">
        <v>2682</v>
      </c>
      <c r="D1830">
        <v>4089.4391236699998</v>
      </c>
    </row>
    <row r="1831" spans="1:4" x14ac:dyDescent="0.25">
      <c r="A1831" t="s">
        <v>2413</v>
      </c>
      <c r="B1831" t="s">
        <v>2907</v>
      </c>
      <c r="C1831" t="s">
        <v>137</v>
      </c>
      <c r="D1831">
        <v>55.920933140000002</v>
      </c>
    </row>
    <row r="1832" spans="1:4" x14ac:dyDescent="0.25">
      <c r="A1832" t="s">
        <v>2413</v>
      </c>
      <c r="B1832" t="s">
        <v>2907</v>
      </c>
      <c r="C1832" t="s">
        <v>2677</v>
      </c>
      <c r="D1832">
        <v>65446.694731239331</v>
      </c>
    </row>
    <row r="1833" spans="1:4" x14ac:dyDescent="0.25">
      <c r="A1833" t="s">
        <v>2413</v>
      </c>
      <c r="B1833" t="s">
        <v>2907</v>
      </c>
      <c r="C1833" t="s">
        <v>2681</v>
      </c>
      <c r="D1833">
        <v>17399.905893730032</v>
      </c>
    </row>
    <row r="1834" spans="1:4" x14ac:dyDescent="0.25">
      <c r="A1834" t="s">
        <v>2413</v>
      </c>
      <c r="B1834" t="s">
        <v>2907</v>
      </c>
      <c r="C1834" t="s">
        <v>2683</v>
      </c>
      <c r="D1834">
        <v>44.298767300000002</v>
      </c>
    </row>
    <row r="1835" spans="1:4" x14ac:dyDescent="0.25">
      <c r="A1835" t="s">
        <v>2413</v>
      </c>
      <c r="B1835" t="s">
        <v>2906</v>
      </c>
      <c r="C1835" t="s">
        <v>775</v>
      </c>
      <c r="D1835">
        <v>958.60964346999981</v>
      </c>
    </row>
    <row r="1836" spans="1:4" x14ac:dyDescent="0.25">
      <c r="A1836" t="s">
        <v>2413</v>
      </c>
      <c r="B1836" t="s">
        <v>2906</v>
      </c>
      <c r="C1836" t="s">
        <v>2680</v>
      </c>
      <c r="D1836">
        <v>1191.9221829099984</v>
      </c>
    </row>
    <row r="1837" spans="1:4" x14ac:dyDescent="0.25">
      <c r="A1837" t="s">
        <v>2413</v>
      </c>
      <c r="B1837" t="s">
        <v>2906</v>
      </c>
      <c r="C1837" t="s">
        <v>2678</v>
      </c>
      <c r="D1837">
        <v>1102.0808539800016</v>
      </c>
    </row>
    <row r="1838" spans="1:4" x14ac:dyDescent="0.25">
      <c r="A1838" t="s">
        <v>2413</v>
      </c>
      <c r="B1838" t="s">
        <v>2906</v>
      </c>
      <c r="C1838" t="s">
        <v>2686</v>
      </c>
      <c r="D1838">
        <v>844.67708862999996</v>
      </c>
    </row>
    <row r="1839" spans="1:4" x14ac:dyDescent="0.25">
      <c r="A1839" t="s">
        <v>2413</v>
      </c>
      <c r="B1839" t="s">
        <v>2906</v>
      </c>
      <c r="C1839" t="s">
        <v>2682</v>
      </c>
      <c r="D1839">
        <v>4332.8817064499999</v>
      </c>
    </row>
    <row r="1840" spans="1:4" x14ac:dyDescent="0.25">
      <c r="A1840" t="s">
        <v>2413</v>
      </c>
      <c r="B1840" t="s">
        <v>2906</v>
      </c>
      <c r="C1840" t="s">
        <v>137</v>
      </c>
      <c r="D1840">
        <v>172.92230360000002</v>
      </c>
    </row>
    <row r="1841" spans="1:4" x14ac:dyDescent="0.25">
      <c r="A1841" t="s">
        <v>2413</v>
      </c>
      <c r="B1841" t="s">
        <v>2906</v>
      </c>
      <c r="C1841" t="s">
        <v>2677</v>
      </c>
      <c r="D1841">
        <v>15928.214099350018</v>
      </c>
    </row>
    <row r="1842" spans="1:4" x14ac:dyDescent="0.25">
      <c r="A1842" t="s">
        <v>2413</v>
      </c>
      <c r="B1842" t="s">
        <v>2906</v>
      </c>
      <c r="C1842" t="s">
        <v>2681</v>
      </c>
      <c r="D1842">
        <v>11630.553973560003</v>
      </c>
    </row>
    <row r="1843" spans="1:4" x14ac:dyDescent="0.25">
      <c r="A1843" t="s">
        <v>2413</v>
      </c>
      <c r="B1843" t="s">
        <v>2906</v>
      </c>
      <c r="C1843" t="s">
        <v>2683</v>
      </c>
      <c r="D1843">
        <v>109.29292279000001</v>
      </c>
    </row>
    <row r="1844" spans="1:4" x14ac:dyDescent="0.25">
      <c r="A1844" t="s">
        <v>2413</v>
      </c>
      <c r="B1844" t="s">
        <v>2908</v>
      </c>
      <c r="C1844" t="s">
        <v>775</v>
      </c>
      <c r="D1844">
        <v>101.57786111</v>
      </c>
    </row>
    <row r="1845" spans="1:4" x14ac:dyDescent="0.25">
      <c r="A1845" t="s">
        <v>2413</v>
      </c>
      <c r="B1845" t="s">
        <v>2908</v>
      </c>
      <c r="C1845" t="s">
        <v>2680</v>
      </c>
      <c r="D1845">
        <v>1239.4637757399989</v>
      </c>
    </row>
    <row r="1846" spans="1:4" x14ac:dyDescent="0.25">
      <c r="A1846" t="s">
        <v>2413</v>
      </c>
      <c r="B1846" t="s">
        <v>2908</v>
      </c>
      <c r="C1846" t="s">
        <v>2678</v>
      </c>
      <c r="D1846">
        <v>27.777076490000006</v>
      </c>
    </row>
    <row r="1847" spans="1:4" x14ac:dyDescent="0.25">
      <c r="A1847" t="s">
        <v>2413</v>
      </c>
      <c r="B1847" t="s">
        <v>2908</v>
      </c>
      <c r="C1847" t="s">
        <v>2682</v>
      </c>
      <c r="D1847">
        <v>384.75150055999995</v>
      </c>
    </row>
    <row r="1848" spans="1:4" x14ac:dyDescent="0.25">
      <c r="A1848" t="s">
        <v>2413</v>
      </c>
      <c r="B1848" t="s">
        <v>2908</v>
      </c>
      <c r="C1848" t="s">
        <v>2677</v>
      </c>
      <c r="D1848">
        <v>213.17375087000002</v>
      </c>
    </row>
    <row r="1849" spans="1:4" x14ac:dyDescent="0.25">
      <c r="A1849" t="s">
        <v>2413</v>
      </c>
      <c r="B1849" t="s">
        <v>2908</v>
      </c>
      <c r="C1849" t="s">
        <v>2681</v>
      </c>
      <c r="D1849">
        <v>2517.6189291600017</v>
      </c>
    </row>
    <row r="1850" spans="1:4" x14ac:dyDescent="0.25">
      <c r="A1850" t="s">
        <v>2413</v>
      </c>
      <c r="B1850" t="s">
        <v>2954</v>
      </c>
      <c r="C1850" t="s">
        <v>775</v>
      </c>
      <c r="D1850">
        <v>36309.553021450069</v>
      </c>
    </row>
    <row r="1851" spans="1:4" x14ac:dyDescent="0.25">
      <c r="A1851" t="s">
        <v>2413</v>
      </c>
      <c r="B1851" t="s">
        <v>2954</v>
      </c>
      <c r="C1851" t="s">
        <v>2680</v>
      </c>
      <c r="D1851">
        <v>4423.2985518399964</v>
      </c>
    </row>
    <row r="1852" spans="1:4" x14ac:dyDescent="0.25">
      <c r="A1852" t="s">
        <v>2413</v>
      </c>
      <c r="B1852" t="s">
        <v>2954</v>
      </c>
      <c r="C1852" t="s">
        <v>2678</v>
      </c>
      <c r="D1852">
        <v>6504.9415956700122</v>
      </c>
    </row>
    <row r="1853" spans="1:4" x14ac:dyDescent="0.25">
      <c r="A1853" t="s">
        <v>2413</v>
      </c>
      <c r="B1853" t="s">
        <v>2954</v>
      </c>
      <c r="C1853" t="s">
        <v>2686</v>
      </c>
      <c r="D1853">
        <v>7710.5982494600003</v>
      </c>
    </row>
    <row r="1854" spans="1:4" x14ac:dyDescent="0.25">
      <c r="A1854" t="s">
        <v>2413</v>
      </c>
      <c r="B1854" t="s">
        <v>2954</v>
      </c>
      <c r="C1854" t="s">
        <v>2682</v>
      </c>
      <c r="D1854">
        <v>58196.58806139994</v>
      </c>
    </row>
    <row r="1855" spans="1:4" x14ac:dyDescent="0.25">
      <c r="A1855" t="s">
        <v>2413</v>
      </c>
      <c r="B1855" t="s">
        <v>2954</v>
      </c>
      <c r="C1855" t="s">
        <v>137</v>
      </c>
      <c r="D1855">
        <v>2051.9038804900006</v>
      </c>
    </row>
    <row r="1856" spans="1:4" x14ac:dyDescent="0.25">
      <c r="A1856" t="s">
        <v>2413</v>
      </c>
      <c r="B1856" t="s">
        <v>2954</v>
      </c>
      <c r="C1856" t="s">
        <v>2677</v>
      </c>
      <c r="D1856">
        <v>96552.55944132038</v>
      </c>
    </row>
    <row r="1857" spans="1:4" x14ac:dyDescent="0.25">
      <c r="A1857" t="s">
        <v>2413</v>
      </c>
      <c r="B1857" t="s">
        <v>2954</v>
      </c>
      <c r="C1857" t="s">
        <v>2681</v>
      </c>
      <c r="D1857">
        <v>60417.139055340209</v>
      </c>
    </row>
    <row r="1858" spans="1:4" x14ac:dyDescent="0.25">
      <c r="A1858" t="s">
        <v>2413</v>
      </c>
      <c r="B1858" t="s">
        <v>2954</v>
      </c>
      <c r="C1858" t="s">
        <v>2683</v>
      </c>
      <c r="D1858">
        <v>2751.7099279399995</v>
      </c>
    </row>
    <row r="1859" spans="1:4" x14ac:dyDescent="0.25">
      <c r="A1859" t="s">
        <v>2413</v>
      </c>
      <c r="B1859" t="s">
        <v>2954</v>
      </c>
      <c r="C1859" t="s">
        <v>2679</v>
      </c>
      <c r="D1859">
        <v>11.90439074</v>
      </c>
    </row>
    <row r="1860" spans="1:4" x14ac:dyDescent="0.25">
      <c r="A1860" t="s">
        <v>2413</v>
      </c>
      <c r="B1860" t="s">
        <v>2955</v>
      </c>
      <c r="C1860" t="s">
        <v>775</v>
      </c>
      <c r="D1860">
        <v>199.15616550999991</v>
      </c>
    </row>
    <row r="1861" spans="1:4" x14ac:dyDescent="0.25">
      <c r="A1861" t="s">
        <v>2413</v>
      </c>
      <c r="B1861" t="s">
        <v>2955</v>
      </c>
      <c r="C1861" t="s">
        <v>2680</v>
      </c>
      <c r="D1861">
        <v>81.268079360000002</v>
      </c>
    </row>
    <row r="1862" spans="1:4" x14ac:dyDescent="0.25">
      <c r="A1862" t="s">
        <v>2413</v>
      </c>
      <c r="B1862" t="s">
        <v>2955</v>
      </c>
      <c r="C1862" t="s">
        <v>2678</v>
      </c>
      <c r="D1862">
        <v>483.74854708000032</v>
      </c>
    </row>
    <row r="1863" spans="1:4" x14ac:dyDescent="0.25">
      <c r="A1863" t="s">
        <v>2413</v>
      </c>
      <c r="B1863" t="s">
        <v>2955</v>
      </c>
      <c r="C1863" t="s">
        <v>2686</v>
      </c>
      <c r="D1863">
        <v>1.302</v>
      </c>
    </row>
    <row r="1864" spans="1:4" x14ac:dyDescent="0.25">
      <c r="A1864" t="s">
        <v>2413</v>
      </c>
      <c r="B1864" t="s">
        <v>2955</v>
      </c>
      <c r="C1864" t="s">
        <v>2682</v>
      </c>
      <c r="D1864">
        <v>13.531522840000001</v>
      </c>
    </row>
    <row r="1865" spans="1:4" x14ac:dyDescent="0.25">
      <c r="A1865" t="s">
        <v>2413</v>
      </c>
      <c r="B1865" t="s">
        <v>2955</v>
      </c>
      <c r="C1865" t="s">
        <v>137</v>
      </c>
      <c r="D1865">
        <v>1.3879999999999999</v>
      </c>
    </row>
    <row r="1866" spans="1:4" x14ac:dyDescent="0.25">
      <c r="A1866" t="s">
        <v>2413</v>
      </c>
      <c r="B1866" t="s">
        <v>2955</v>
      </c>
      <c r="C1866" t="s">
        <v>2677</v>
      </c>
      <c r="D1866">
        <v>12941.901875860005</v>
      </c>
    </row>
    <row r="1867" spans="1:4" x14ac:dyDescent="0.25">
      <c r="A1867" t="s">
        <v>2413</v>
      </c>
      <c r="B1867" t="s">
        <v>2955</v>
      </c>
      <c r="C1867" t="s">
        <v>2681</v>
      </c>
      <c r="D1867">
        <v>116.36151679000002</v>
      </c>
    </row>
    <row r="1868" spans="1:4" x14ac:dyDescent="0.25">
      <c r="A1868" t="s">
        <v>2413</v>
      </c>
      <c r="B1868" t="s">
        <v>2910</v>
      </c>
      <c r="C1868" t="s">
        <v>2678</v>
      </c>
      <c r="D1868">
        <v>132.93279074999995</v>
      </c>
    </row>
    <row r="1869" spans="1:4" x14ac:dyDescent="0.25">
      <c r="A1869" t="s">
        <v>2413</v>
      </c>
      <c r="B1869" t="s">
        <v>2910</v>
      </c>
      <c r="C1869" t="s">
        <v>2677</v>
      </c>
      <c r="D1869">
        <v>2350.5776756599907</v>
      </c>
    </row>
    <row r="1870" spans="1:4" x14ac:dyDescent="0.25">
      <c r="A1870" t="s">
        <v>2413</v>
      </c>
      <c r="B1870" t="s">
        <v>2914</v>
      </c>
      <c r="C1870" t="s">
        <v>775</v>
      </c>
      <c r="D1870">
        <v>1612.2437951499999</v>
      </c>
    </row>
    <row r="1871" spans="1:4" x14ac:dyDescent="0.25">
      <c r="A1871" t="s">
        <v>2413</v>
      </c>
      <c r="B1871" t="s">
        <v>2914</v>
      </c>
      <c r="C1871" t="s">
        <v>2680</v>
      </c>
      <c r="D1871">
        <v>194.37557189000006</v>
      </c>
    </row>
    <row r="1872" spans="1:4" x14ac:dyDescent="0.25">
      <c r="A1872" t="s">
        <v>2413</v>
      </c>
      <c r="B1872" t="s">
        <v>2914</v>
      </c>
      <c r="C1872" t="s">
        <v>2678</v>
      </c>
      <c r="D1872">
        <v>1930.8309774400009</v>
      </c>
    </row>
    <row r="1873" spans="1:4" x14ac:dyDescent="0.25">
      <c r="A1873" t="s">
        <v>2413</v>
      </c>
      <c r="B1873" t="s">
        <v>2914</v>
      </c>
      <c r="C1873" t="s">
        <v>2686</v>
      </c>
      <c r="D1873">
        <v>360.94878916999988</v>
      </c>
    </row>
    <row r="1874" spans="1:4" x14ac:dyDescent="0.25">
      <c r="A1874" t="s">
        <v>2413</v>
      </c>
      <c r="B1874" t="s">
        <v>2914</v>
      </c>
      <c r="C1874" t="s">
        <v>2682</v>
      </c>
      <c r="D1874">
        <v>2697.430009389996</v>
      </c>
    </row>
    <row r="1875" spans="1:4" x14ac:dyDescent="0.25">
      <c r="A1875" t="s">
        <v>2413</v>
      </c>
      <c r="B1875" t="s">
        <v>2914</v>
      </c>
      <c r="C1875" t="s">
        <v>137</v>
      </c>
      <c r="D1875">
        <v>126.91638520000002</v>
      </c>
    </row>
    <row r="1876" spans="1:4" x14ac:dyDescent="0.25">
      <c r="A1876" t="s">
        <v>2413</v>
      </c>
      <c r="B1876" t="s">
        <v>2914</v>
      </c>
      <c r="C1876" t="s">
        <v>2677</v>
      </c>
      <c r="D1876">
        <v>26528.617291850373</v>
      </c>
    </row>
    <row r="1877" spans="1:4" x14ac:dyDescent="0.25">
      <c r="A1877" t="s">
        <v>2413</v>
      </c>
      <c r="B1877" t="s">
        <v>2914</v>
      </c>
      <c r="C1877" t="s">
        <v>2681</v>
      </c>
      <c r="D1877">
        <v>3305.205497940005</v>
      </c>
    </row>
    <row r="1878" spans="1:4" x14ac:dyDescent="0.25">
      <c r="A1878" t="s">
        <v>2413</v>
      </c>
      <c r="B1878" t="s">
        <v>2914</v>
      </c>
      <c r="C1878" t="s">
        <v>2683</v>
      </c>
      <c r="D1878">
        <v>403.8877297300001</v>
      </c>
    </row>
    <row r="1879" spans="1:4" x14ac:dyDescent="0.25">
      <c r="A1879" t="s">
        <v>2413</v>
      </c>
      <c r="B1879" t="s">
        <v>2914</v>
      </c>
      <c r="C1879" t="s">
        <v>2679</v>
      </c>
      <c r="D1879">
        <v>123.18945055000006</v>
      </c>
    </row>
    <row r="1880" spans="1:4" x14ac:dyDescent="0.25">
      <c r="A1880" t="s">
        <v>2413</v>
      </c>
      <c r="B1880" t="s">
        <v>2916</v>
      </c>
      <c r="C1880" t="s">
        <v>775</v>
      </c>
      <c r="D1880">
        <v>904.23591340999906</v>
      </c>
    </row>
    <row r="1881" spans="1:4" x14ac:dyDescent="0.25">
      <c r="A1881" t="s">
        <v>2413</v>
      </c>
      <c r="B1881" t="s">
        <v>2916</v>
      </c>
      <c r="C1881" t="s">
        <v>2680</v>
      </c>
      <c r="D1881">
        <v>309.56848886999978</v>
      </c>
    </row>
    <row r="1882" spans="1:4" x14ac:dyDescent="0.25">
      <c r="A1882" t="s">
        <v>2413</v>
      </c>
      <c r="B1882" t="s">
        <v>2916</v>
      </c>
      <c r="C1882" t="s">
        <v>2678</v>
      </c>
      <c r="D1882">
        <v>3742.1934519300007</v>
      </c>
    </row>
    <row r="1883" spans="1:4" x14ac:dyDescent="0.25">
      <c r="A1883" t="s">
        <v>2413</v>
      </c>
      <c r="B1883" t="s">
        <v>2916</v>
      </c>
      <c r="C1883" t="s">
        <v>2686</v>
      </c>
      <c r="D1883">
        <v>655.75855955999975</v>
      </c>
    </row>
    <row r="1884" spans="1:4" x14ac:dyDescent="0.25">
      <c r="A1884" t="s">
        <v>2413</v>
      </c>
      <c r="B1884" t="s">
        <v>2916</v>
      </c>
      <c r="C1884" t="s">
        <v>2682</v>
      </c>
      <c r="D1884">
        <v>3979.827652580002</v>
      </c>
    </row>
    <row r="1885" spans="1:4" x14ac:dyDescent="0.25">
      <c r="A1885" t="s">
        <v>2413</v>
      </c>
      <c r="B1885" t="s">
        <v>2916</v>
      </c>
      <c r="C1885" t="s">
        <v>137</v>
      </c>
      <c r="D1885">
        <v>591.29314089000013</v>
      </c>
    </row>
    <row r="1886" spans="1:4" x14ac:dyDescent="0.25">
      <c r="A1886" t="s">
        <v>2413</v>
      </c>
      <c r="B1886" t="s">
        <v>2916</v>
      </c>
      <c r="C1886" t="s">
        <v>2677</v>
      </c>
      <c r="D1886">
        <v>57774.424623309686</v>
      </c>
    </row>
    <row r="1887" spans="1:4" x14ac:dyDescent="0.25">
      <c r="A1887" t="s">
        <v>2413</v>
      </c>
      <c r="B1887" t="s">
        <v>2916</v>
      </c>
      <c r="C1887" t="s">
        <v>2681</v>
      </c>
      <c r="D1887">
        <v>4135.5198226400071</v>
      </c>
    </row>
    <row r="1888" spans="1:4" x14ac:dyDescent="0.25">
      <c r="A1888" t="s">
        <v>2413</v>
      </c>
      <c r="B1888" t="s">
        <v>2916</v>
      </c>
      <c r="C1888" t="s">
        <v>2683</v>
      </c>
      <c r="D1888">
        <v>230.15858983000001</v>
      </c>
    </row>
    <row r="1889" spans="1:4" x14ac:dyDescent="0.25">
      <c r="A1889" t="s">
        <v>2413</v>
      </c>
      <c r="B1889" t="s">
        <v>2916</v>
      </c>
      <c r="C1889" t="s">
        <v>2679</v>
      </c>
      <c r="D1889">
        <v>1060.3497884099995</v>
      </c>
    </row>
    <row r="1890" spans="1:4" x14ac:dyDescent="0.25">
      <c r="A1890" t="s">
        <v>2413</v>
      </c>
      <c r="B1890" t="s">
        <v>2915</v>
      </c>
      <c r="C1890" t="s">
        <v>775</v>
      </c>
      <c r="D1890">
        <v>194.93864900000014</v>
      </c>
    </row>
    <row r="1891" spans="1:4" x14ac:dyDescent="0.25">
      <c r="A1891" t="s">
        <v>2413</v>
      </c>
      <c r="B1891" t="s">
        <v>2915</v>
      </c>
      <c r="C1891" t="s">
        <v>2680</v>
      </c>
      <c r="D1891">
        <v>120.33379606000007</v>
      </c>
    </row>
    <row r="1892" spans="1:4" x14ac:dyDescent="0.25">
      <c r="A1892" t="s">
        <v>2413</v>
      </c>
      <c r="B1892" t="s">
        <v>2915</v>
      </c>
      <c r="C1892" t="s">
        <v>2678</v>
      </c>
      <c r="D1892">
        <v>1139.2132056500006</v>
      </c>
    </row>
    <row r="1893" spans="1:4" x14ac:dyDescent="0.25">
      <c r="A1893" t="s">
        <v>2413</v>
      </c>
      <c r="B1893" t="s">
        <v>2915</v>
      </c>
      <c r="C1893" t="s">
        <v>2686</v>
      </c>
      <c r="D1893">
        <v>293.0618814</v>
      </c>
    </row>
    <row r="1894" spans="1:4" x14ac:dyDescent="0.25">
      <c r="A1894" t="s">
        <v>2413</v>
      </c>
      <c r="B1894" t="s">
        <v>2915</v>
      </c>
      <c r="C1894" t="s">
        <v>2682</v>
      </c>
      <c r="D1894">
        <v>1718.8644691999989</v>
      </c>
    </row>
    <row r="1895" spans="1:4" x14ac:dyDescent="0.25">
      <c r="A1895" t="s">
        <v>2413</v>
      </c>
      <c r="B1895" t="s">
        <v>2915</v>
      </c>
      <c r="C1895" t="s">
        <v>137</v>
      </c>
      <c r="D1895">
        <v>617.97587358999999</v>
      </c>
    </row>
    <row r="1896" spans="1:4" x14ac:dyDescent="0.25">
      <c r="A1896" t="s">
        <v>2413</v>
      </c>
      <c r="B1896" t="s">
        <v>2915</v>
      </c>
      <c r="C1896" t="s">
        <v>2677</v>
      </c>
      <c r="D1896">
        <v>17664.181408950102</v>
      </c>
    </row>
    <row r="1897" spans="1:4" x14ac:dyDescent="0.25">
      <c r="A1897" t="s">
        <v>2413</v>
      </c>
      <c r="B1897" t="s">
        <v>2915</v>
      </c>
      <c r="C1897" t="s">
        <v>2681</v>
      </c>
      <c r="D1897">
        <v>1866.1966507300012</v>
      </c>
    </row>
    <row r="1898" spans="1:4" x14ac:dyDescent="0.25">
      <c r="A1898" t="s">
        <v>2413</v>
      </c>
      <c r="B1898" t="s">
        <v>2915</v>
      </c>
      <c r="C1898" t="s">
        <v>2683</v>
      </c>
      <c r="D1898">
        <v>89.281034140000017</v>
      </c>
    </row>
    <row r="1899" spans="1:4" x14ac:dyDescent="0.25">
      <c r="A1899" t="s">
        <v>2413</v>
      </c>
      <c r="B1899" t="s">
        <v>2915</v>
      </c>
      <c r="C1899" t="s">
        <v>2679</v>
      </c>
      <c r="D1899">
        <v>1009.2687441399999</v>
      </c>
    </row>
    <row r="1900" spans="1:4" x14ac:dyDescent="0.25">
      <c r="A1900" t="s">
        <v>2413</v>
      </c>
      <c r="B1900" t="s">
        <v>2917</v>
      </c>
      <c r="C1900" t="s">
        <v>775</v>
      </c>
      <c r="D1900">
        <v>6.0273005999999993</v>
      </c>
    </row>
    <row r="1901" spans="1:4" x14ac:dyDescent="0.25">
      <c r="A1901" t="s">
        <v>2413</v>
      </c>
      <c r="B1901" t="s">
        <v>2917</v>
      </c>
      <c r="C1901" t="s">
        <v>2680</v>
      </c>
      <c r="D1901">
        <v>98.288514669999984</v>
      </c>
    </row>
    <row r="1902" spans="1:4" x14ac:dyDescent="0.25">
      <c r="A1902" t="s">
        <v>2413</v>
      </c>
      <c r="B1902" t="s">
        <v>2917</v>
      </c>
      <c r="C1902" t="s">
        <v>2678</v>
      </c>
      <c r="D1902">
        <v>11.77131788</v>
      </c>
    </row>
    <row r="1903" spans="1:4" x14ac:dyDescent="0.25">
      <c r="A1903" t="s">
        <v>2413</v>
      </c>
      <c r="B1903" t="s">
        <v>2917</v>
      </c>
      <c r="C1903" t="s">
        <v>2686</v>
      </c>
      <c r="D1903">
        <v>30.697928479999998</v>
      </c>
    </row>
    <row r="1904" spans="1:4" x14ac:dyDescent="0.25">
      <c r="A1904" t="s">
        <v>2413</v>
      </c>
      <c r="B1904" t="s">
        <v>2917</v>
      </c>
      <c r="C1904" t="s">
        <v>2682</v>
      </c>
      <c r="D1904">
        <v>552.66623045999995</v>
      </c>
    </row>
    <row r="1905" spans="1:4" x14ac:dyDescent="0.25">
      <c r="A1905" t="s">
        <v>2413</v>
      </c>
      <c r="B1905" t="s">
        <v>2917</v>
      </c>
      <c r="C1905" t="s">
        <v>137</v>
      </c>
      <c r="D1905">
        <v>24.026505450000002</v>
      </c>
    </row>
    <row r="1906" spans="1:4" x14ac:dyDescent="0.25">
      <c r="A1906" t="s">
        <v>2413</v>
      </c>
      <c r="B1906" t="s">
        <v>2917</v>
      </c>
      <c r="C1906" t="s">
        <v>2677</v>
      </c>
      <c r="D1906">
        <v>294.41838052999998</v>
      </c>
    </row>
    <row r="1907" spans="1:4" x14ac:dyDescent="0.25">
      <c r="A1907" t="s">
        <v>2413</v>
      </c>
      <c r="B1907" t="s">
        <v>2917</v>
      </c>
      <c r="C1907" t="s">
        <v>2681</v>
      </c>
      <c r="D1907">
        <v>204.46121433000002</v>
      </c>
    </row>
    <row r="1908" spans="1:4" x14ac:dyDescent="0.25">
      <c r="A1908" t="s">
        <v>2413</v>
      </c>
      <c r="B1908" t="s">
        <v>2917</v>
      </c>
      <c r="C1908" t="s">
        <v>2683</v>
      </c>
      <c r="D1908">
        <v>5.0736899199999996</v>
      </c>
    </row>
    <row r="1909" spans="1:4" x14ac:dyDescent="0.25">
      <c r="A1909" t="s">
        <v>2413</v>
      </c>
      <c r="B1909" t="s">
        <v>2917</v>
      </c>
      <c r="C1909" t="s">
        <v>2679</v>
      </c>
      <c r="D1909">
        <v>387.20987133999995</v>
      </c>
    </row>
    <row r="1910" spans="1:4" x14ac:dyDescent="0.25">
      <c r="A1910" t="s">
        <v>2413</v>
      </c>
      <c r="B1910" t="s">
        <v>2953</v>
      </c>
      <c r="C1910" t="s">
        <v>775</v>
      </c>
      <c r="D1910">
        <v>5083.3343566600115</v>
      </c>
    </row>
    <row r="1911" spans="1:4" x14ac:dyDescent="0.25">
      <c r="A1911" t="s">
        <v>2413</v>
      </c>
      <c r="B1911" t="s">
        <v>2953</v>
      </c>
      <c r="C1911" t="s">
        <v>2680</v>
      </c>
      <c r="D1911">
        <v>100.46661456999998</v>
      </c>
    </row>
    <row r="1912" spans="1:4" x14ac:dyDescent="0.25">
      <c r="A1912" t="s">
        <v>2413</v>
      </c>
      <c r="B1912" t="s">
        <v>2953</v>
      </c>
      <c r="C1912" t="s">
        <v>2678</v>
      </c>
      <c r="D1912">
        <v>4832.2092542300097</v>
      </c>
    </row>
    <row r="1913" spans="1:4" x14ac:dyDescent="0.25">
      <c r="A1913" t="s">
        <v>2413</v>
      </c>
      <c r="B1913" t="s">
        <v>2953</v>
      </c>
      <c r="C1913" t="s">
        <v>2686</v>
      </c>
      <c r="D1913">
        <v>4397.5570803199926</v>
      </c>
    </row>
    <row r="1914" spans="1:4" x14ac:dyDescent="0.25">
      <c r="A1914" t="s">
        <v>2413</v>
      </c>
      <c r="B1914" t="s">
        <v>2953</v>
      </c>
      <c r="C1914" t="s">
        <v>2682</v>
      </c>
      <c r="D1914">
        <v>24233.241904470011</v>
      </c>
    </row>
    <row r="1915" spans="1:4" x14ac:dyDescent="0.25">
      <c r="A1915" t="s">
        <v>2413</v>
      </c>
      <c r="B1915" t="s">
        <v>2953</v>
      </c>
      <c r="C1915" t="s">
        <v>137</v>
      </c>
      <c r="D1915">
        <v>2890.3476108099981</v>
      </c>
    </row>
    <row r="1916" spans="1:4" x14ac:dyDescent="0.25">
      <c r="A1916" t="s">
        <v>2413</v>
      </c>
      <c r="B1916" t="s">
        <v>2953</v>
      </c>
      <c r="C1916" t="s">
        <v>2677</v>
      </c>
      <c r="D1916">
        <v>65276.340151829536</v>
      </c>
    </row>
    <row r="1917" spans="1:4" x14ac:dyDescent="0.25">
      <c r="A1917" t="s">
        <v>2413</v>
      </c>
      <c r="B1917" t="s">
        <v>2953</v>
      </c>
      <c r="C1917" t="s">
        <v>2681</v>
      </c>
      <c r="D1917">
        <v>9903.5386608100307</v>
      </c>
    </row>
    <row r="1918" spans="1:4" x14ac:dyDescent="0.25">
      <c r="A1918" t="s">
        <v>2413</v>
      </c>
      <c r="B1918" t="s">
        <v>2953</v>
      </c>
      <c r="C1918" t="s">
        <v>2683</v>
      </c>
      <c r="D1918">
        <v>1508.8599317600003</v>
      </c>
    </row>
    <row r="1919" spans="1:4" x14ac:dyDescent="0.25">
      <c r="A1919" t="s">
        <v>2413</v>
      </c>
      <c r="B1919" t="s">
        <v>2953</v>
      </c>
      <c r="C1919" t="s">
        <v>2679</v>
      </c>
      <c r="D1919">
        <v>153.07203031000003</v>
      </c>
    </row>
    <row r="1920" spans="1:4" x14ac:dyDescent="0.25">
      <c r="A1920" t="s">
        <v>2413</v>
      </c>
      <c r="B1920" t="s">
        <v>2956</v>
      </c>
      <c r="C1920" t="s">
        <v>775</v>
      </c>
      <c r="D1920">
        <v>154.14522638000008</v>
      </c>
    </row>
    <row r="1921" spans="1:4" x14ac:dyDescent="0.25">
      <c r="A1921" t="s">
        <v>2413</v>
      </c>
      <c r="B1921" t="s">
        <v>2956</v>
      </c>
      <c r="C1921" t="s">
        <v>2680</v>
      </c>
      <c r="D1921">
        <v>46.367148269999994</v>
      </c>
    </row>
    <row r="1922" spans="1:4" x14ac:dyDescent="0.25">
      <c r="A1922" t="s">
        <v>2413</v>
      </c>
      <c r="B1922" t="s">
        <v>2956</v>
      </c>
      <c r="C1922" t="s">
        <v>2678</v>
      </c>
      <c r="D1922">
        <v>755.10469002000002</v>
      </c>
    </row>
    <row r="1923" spans="1:4" x14ac:dyDescent="0.25">
      <c r="A1923" t="s">
        <v>2413</v>
      </c>
      <c r="B1923" t="s">
        <v>2956</v>
      </c>
      <c r="C1923" t="s">
        <v>2686</v>
      </c>
      <c r="D1923">
        <v>12.845252509999998</v>
      </c>
    </row>
    <row r="1924" spans="1:4" x14ac:dyDescent="0.25">
      <c r="A1924" t="s">
        <v>2413</v>
      </c>
      <c r="B1924" t="s">
        <v>2956</v>
      </c>
      <c r="C1924" t="s">
        <v>2682</v>
      </c>
      <c r="D1924">
        <v>93.989551860000063</v>
      </c>
    </row>
    <row r="1925" spans="1:4" x14ac:dyDescent="0.25">
      <c r="A1925" t="s">
        <v>2413</v>
      </c>
      <c r="B1925" t="s">
        <v>2956</v>
      </c>
      <c r="C1925" t="s">
        <v>137</v>
      </c>
      <c r="D1925">
        <v>1.2070413600000001</v>
      </c>
    </row>
    <row r="1926" spans="1:4" x14ac:dyDescent="0.25">
      <c r="A1926" t="s">
        <v>2413</v>
      </c>
      <c r="B1926" t="s">
        <v>2956</v>
      </c>
      <c r="C1926" t="s">
        <v>2677</v>
      </c>
      <c r="D1926">
        <v>15886.115670770034</v>
      </c>
    </row>
    <row r="1927" spans="1:4" x14ac:dyDescent="0.25">
      <c r="A1927" t="s">
        <v>2413</v>
      </c>
      <c r="B1927" t="s">
        <v>2956</v>
      </c>
      <c r="C1927" t="s">
        <v>2681</v>
      </c>
      <c r="D1927">
        <v>273.12825187000021</v>
      </c>
    </row>
    <row r="1928" spans="1:4" x14ac:dyDescent="0.25">
      <c r="A1928" t="s">
        <v>2413</v>
      </c>
      <c r="B1928" t="s">
        <v>2956</v>
      </c>
      <c r="C1928" t="s">
        <v>2683</v>
      </c>
      <c r="D1928">
        <v>43.908795960000006</v>
      </c>
    </row>
    <row r="1929" spans="1:4" x14ac:dyDescent="0.25">
      <c r="A1929" t="s">
        <v>2414</v>
      </c>
      <c r="B1929" t="s">
        <v>2910</v>
      </c>
      <c r="C1929" t="s">
        <v>775</v>
      </c>
      <c r="D1929">
        <v>193.06457291000009</v>
      </c>
    </row>
    <row r="1930" spans="1:4" x14ac:dyDescent="0.25">
      <c r="A1930" t="s">
        <v>2414</v>
      </c>
      <c r="B1930" t="s">
        <v>2910</v>
      </c>
      <c r="C1930" t="s">
        <v>2680</v>
      </c>
      <c r="D1930">
        <v>997.91306676999977</v>
      </c>
    </row>
    <row r="1931" spans="1:4" x14ac:dyDescent="0.25">
      <c r="A1931" t="s">
        <v>2414</v>
      </c>
      <c r="B1931" t="s">
        <v>2910</v>
      </c>
      <c r="C1931" t="s">
        <v>2678</v>
      </c>
      <c r="D1931">
        <v>3.4800022799999994</v>
      </c>
    </row>
    <row r="1932" spans="1:4" x14ac:dyDescent="0.25">
      <c r="A1932" t="s">
        <v>2414</v>
      </c>
      <c r="B1932" t="s">
        <v>2910</v>
      </c>
      <c r="C1932" t="s">
        <v>2686</v>
      </c>
      <c r="D1932">
        <v>73.484364609999972</v>
      </c>
    </row>
    <row r="1933" spans="1:4" x14ac:dyDescent="0.25">
      <c r="A1933" t="s">
        <v>2414</v>
      </c>
      <c r="B1933" t="s">
        <v>2910</v>
      </c>
      <c r="C1933" t="s">
        <v>2682</v>
      </c>
      <c r="D1933">
        <v>702.57870636000007</v>
      </c>
    </row>
    <row r="1934" spans="1:4" x14ac:dyDescent="0.25">
      <c r="A1934" t="s">
        <v>2414</v>
      </c>
      <c r="B1934" t="s">
        <v>2910</v>
      </c>
      <c r="C1934" t="s">
        <v>137</v>
      </c>
      <c r="D1934">
        <v>7.2632869000000007</v>
      </c>
    </row>
    <row r="1935" spans="1:4" x14ac:dyDescent="0.25">
      <c r="A1935" t="s">
        <v>2414</v>
      </c>
      <c r="B1935" t="s">
        <v>2910</v>
      </c>
      <c r="C1935" t="s">
        <v>2677</v>
      </c>
      <c r="D1935">
        <v>143.55140542000012</v>
      </c>
    </row>
    <row r="1936" spans="1:4" x14ac:dyDescent="0.25">
      <c r="A1936" t="s">
        <v>2414</v>
      </c>
      <c r="B1936" t="s">
        <v>2910</v>
      </c>
      <c r="C1936" t="s">
        <v>2681</v>
      </c>
      <c r="D1936">
        <v>602.59195083000009</v>
      </c>
    </row>
    <row r="1937" spans="1:4" x14ac:dyDescent="0.25">
      <c r="A1937" t="s">
        <v>2414</v>
      </c>
      <c r="B1937" t="s">
        <v>2910</v>
      </c>
      <c r="C1937" t="s">
        <v>2683</v>
      </c>
      <c r="D1937">
        <v>617.8773414599998</v>
      </c>
    </row>
    <row r="1938" spans="1:4" x14ac:dyDescent="0.25">
      <c r="A1938" t="s">
        <v>2414</v>
      </c>
      <c r="B1938" t="s">
        <v>2910</v>
      </c>
      <c r="C1938" t="s">
        <v>2679</v>
      </c>
      <c r="D1938">
        <v>32.297671089999994</v>
      </c>
    </row>
    <row r="1939" spans="1:4" x14ac:dyDescent="0.25">
      <c r="A1939" t="s">
        <v>2957</v>
      </c>
      <c r="B1939" t="s">
        <v>2901</v>
      </c>
      <c r="C1939" t="s">
        <v>2680</v>
      </c>
      <c r="D1939">
        <v>192.65899999999999</v>
      </c>
    </row>
    <row r="1940" spans="1:4" x14ac:dyDescent="0.25">
      <c r="A1940" t="s">
        <v>2957</v>
      </c>
      <c r="B1940" t="s">
        <v>2901</v>
      </c>
      <c r="C1940" t="s">
        <v>2681</v>
      </c>
      <c r="D1940">
        <v>38.99</v>
      </c>
    </row>
    <row r="1941" spans="1:4" x14ac:dyDescent="0.25">
      <c r="A1941" t="s">
        <v>2957</v>
      </c>
      <c r="B1941" t="s">
        <v>2901</v>
      </c>
      <c r="C1941" t="s">
        <v>2683</v>
      </c>
      <c r="D1941">
        <v>114.919</v>
      </c>
    </row>
    <row r="1942" spans="1:4" x14ac:dyDescent="0.25">
      <c r="A1942" t="s">
        <v>2957</v>
      </c>
      <c r="B1942" t="s">
        <v>2905</v>
      </c>
      <c r="C1942" t="s">
        <v>2680</v>
      </c>
      <c r="D1942">
        <v>7.2467909200000005</v>
      </c>
    </row>
    <row r="1943" spans="1:4" x14ac:dyDescent="0.25">
      <c r="A1943" t="s">
        <v>2957</v>
      </c>
      <c r="B1943" t="s">
        <v>2905</v>
      </c>
      <c r="C1943" t="s">
        <v>2683</v>
      </c>
      <c r="D1943">
        <v>56.800206879999998</v>
      </c>
    </row>
    <row r="1944" spans="1:4" x14ac:dyDescent="0.25">
      <c r="A1944" t="s">
        <v>2957</v>
      </c>
      <c r="B1944" t="s">
        <v>2909</v>
      </c>
      <c r="C1944" t="s">
        <v>2680</v>
      </c>
      <c r="D1944">
        <v>888.47499230000028</v>
      </c>
    </row>
    <row r="1945" spans="1:4" x14ac:dyDescent="0.25">
      <c r="A1945" t="s">
        <v>2957</v>
      </c>
      <c r="B1945" t="s">
        <v>2909</v>
      </c>
      <c r="C1945" t="s">
        <v>137</v>
      </c>
      <c r="D1945">
        <v>0.62344234999999992</v>
      </c>
    </row>
    <row r="1946" spans="1:4" x14ac:dyDescent="0.25">
      <c r="A1946" t="s">
        <v>2957</v>
      </c>
      <c r="B1946" t="s">
        <v>2909</v>
      </c>
      <c r="C1946" t="s">
        <v>2677</v>
      </c>
      <c r="D1946">
        <v>11.63686126</v>
      </c>
    </row>
    <row r="1947" spans="1:4" x14ac:dyDescent="0.25">
      <c r="A1947" t="s">
        <v>2957</v>
      </c>
      <c r="B1947" t="s">
        <v>2909</v>
      </c>
      <c r="C1947" t="s">
        <v>2681</v>
      </c>
      <c r="D1947">
        <v>16.611602070000004</v>
      </c>
    </row>
    <row r="1948" spans="1:4" x14ac:dyDescent="0.25">
      <c r="A1948" t="s">
        <v>2957</v>
      </c>
      <c r="B1948" t="s">
        <v>2909</v>
      </c>
      <c r="C1948" t="s">
        <v>2683</v>
      </c>
      <c r="D1948">
        <v>28.376091090000006</v>
      </c>
    </row>
    <row r="1949" spans="1:4" x14ac:dyDescent="0.25">
      <c r="A1949" t="s">
        <v>2957</v>
      </c>
      <c r="B1949" t="s">
        <v>2909</v>
      </c>
      <c r="C1949" t="s">
        <v>2679</v>
      </c>
      <c r="D1949">
        <v>13678.439635019999</v>
      </c>
    </row>
    <row r="1950" spans="1:4" x14ac:dyDescent="0.25">
      <c r="A1950" t="s">
        <v>2957</v>
      </c>
      <c r="B1950" t="s">
        <v>2910</v>
      </c>
      <c r="C1950" t="s">
        <v>775</v>
      </c>
      <c r="D1950">
        <v>3.4833464799999985</v>
      </c>
    </row>
    <row r="1951" spans="1:4" x14ac:dyDescent="0.25">
      <c r="A1951" t="s">
        <v>2957</v>
      </c>
      <c r="B1951" t="s">
        <v>2910</v>
      </c>
      <c r="C1951" t="s">
        <v>2680</v>
      </c>
      <c r="D1951">
        <v>724.68705897000052</v>
      </c>
    </row>
    <row r="1952" spans="1:4" x14ac:dyDescent="0.25">
      <c r="A1952" t="s">
        <v>2957</v>
      </c>
      <c r="B1952" t="s">
        <v>2910</v>
      </c>
      <c r="C1952" t="s">
        <v>2678</v>
      </c>
      <c r="D1952">
        <v>19.031607110000003</v>
      </c>
    </row>
    <row r="1953" spans="1:4" x14ac:dyDescent="0.25">
      <c r="A1953" t="s">
        <v>2957</v>
      </c>
      <c r="B1953" t="s">
        <v>2910</v>
      </c>
      <c r="C1953" t="s">
        <v>2686</v>
      </c>
      <c r="D1953">
        <v>0.40763896999999999</v>
      </c>
    </row>
    <row r="1954" spans="1:4" x14ac:dyDescent="0.25">
      <c r="A1954" t="s">
        <v>2957</v>
      </c>
      <c r="B1954" t="s">
        <v>2910</v>
      </c>
      <c r="C1954" t="s">
        <v>2682</v>
      </c>
      <c r="D1954">
        <v>255.95172219</v>
      </c>
    </row>
    <row r="1955" spans="1:4" x14ac:dyDescent="0.25">
      <c r="A1955" t="s">
        <v>2957</v>
      </c>
      <c r="B1955" t="s">
        <v>2910</v>
      </c>
      <c r="C1955" t="s">
        <v>2677</v>
      </c>
      <c r="D1955">
        <v>453.59736207000037</v>
      </c>
    </row>
    <row r="1956" spans="1:4" x14ac:dyDescent="0.25">
      <c r="A1956" t="s">
        <v>2957</v>
      </c>
      <c r="B1956" t="s">
        <v>2910</v>
      </c>
      <c r="C1956" t="s">
        <v>2681</v>
      </c>
      <c r="D1956">
        <v>23.850555540000006</v>
      </c>
    </row>
    <row r="1957" spans="1:4" x14ac:dyDescent="0.25">
      <c r="A1957" t="s">
        <v>2957</v>
      </c>
      <c r="B1957" t="s">
        <v>2910</v>
      </c>
      <c r="C1957" t="s">
        <v>2683</v>
      </c>
      <c r="D1957">
        <v>2293.4622282900004</v>
      </c>
    </row>
    <row r="1958" spans="1:4" x14ac:dyDescent="0.25">
      <c r="A1958" t="s">
        <v>2957</v>
      </c>
      <c r="B1958" t="s">
        <v>2910</v>
      </c>
      <c r="C1958" t="s">
        <v>2679</v>
      </c>
      <c r="D1958">
        <v>1124.4713661300011</v>
      </c>
    </row>
    <row r="1959" spans="1:4" x14ac:dyDescent="0.25">
      <c r="A1959" t="s">
        <v>2957</v>
      </c>
      <c r="B1959" t="s">
        <v>2914</v>
      </c>
      <c r="C1959" t="s">
        <v>2680</v>
      </c>
      <c r="D1959">
        <v>6.8181573000000002</v>
      </c>
    </row>
    <row r="1960" spans="1:4" x14ac:dyDescent="0.25">
      <c r="A1960" t="s">
        <v>2957</v>
      </c>
      <c r="B1960" t="s">
        <v>2914</v>
      </c>
      <c r="C1960" t="s">
        <v>2682</v>
      </c>
      <c r="D1960">
        <v>25.880611710000004</v>
      </c>
    </row>
    <row r="1961" spans="1:4" x14ac:dyDescent="0.25">
      <c r="A1961" t="s">
        <v>2957</v>
      </c>
      <c r="B1961" t="s">
        <v>2914</v>
      </c>
      <c r="C1961" t="s">
        <v>2681</v>
      </c>
      <c r="D1961">
        <v>5.25421564</v>
      </c>
    </row>
    <row r="1962" spans="1:4" x14ac:dyDescent="0.25">
      <c r="A1962" t="s">
        <v>2957</v>
      </c>
      <c r="B1962" t="s">
        <v>2914</v>
      </c>
      <c r="C1962" t="s">
        <v>2683</v>
      </c>
      <c r="D1962">
        <v>86.364364210000033</v>
      </c>
    </row>
    <row r="1963" spans="1:4" x14ac:dyDescent="0.25">
      <c r="A1963" t="s">
        <v>2957</v>
      </c>
      <c r="B1963" t="s">
        <v>2914</v>
      </c>
      <c r="C1963" t="s">
        <v>2679</v>
      </c>
      <c r="D1963">
        <v>42.332487910000005</v>
      </c>
    </row>
    <row r="1964" spans="1:4" x14ac:dyDescent="0.25">
      <c r="A1964" t="s">
        <v>2957</v>
      </c>
      <c r="B1964" t="s">
        <v>2916</v>
      </c>
      <c r="C1964" t="s">
        <v>2683</v>
      </c>
      <c r="D1964">
        <v>11.21103641</v>
      </c>
    </row>
    <row r="1965" spans="1:4" x14ac:dyDescent="0.25">
      <c r="A1965" t="s">
        <v>2957</v>
      </c>
      <c r="B1965" t="s">
        <v>2916</v>
      </c>
      <c r="C1965" t="s">
        <v>2679</v>
      </c>
      <c r="D1965">
        <v>179.20883601000017</v>
      </c>
    </row>
    <row r="1966" spans="1:4" x14ac:dyDescent="0.25">
      <c r="A1966" t="s">
        <v>2957</v>
      </c>
      <c r="B1966" t="s">
        <v>2915</v>
      </c>
      <c r="C1966" t="s">
        <v>2683</v>
      </c>
      <c r="D1966">
        <v>13.54713248</v>
      </c>
    </row>
    <row r="1967" spans="1:4" x14ac:dyDescent="0.25">
      <c r="A1967" t="s">
        <v>2957</v>
      </c>
      <c r="B1967" t="s">
        <v>2915</v>
      </c>
      <c r="C1967" t="s">
        <v>2679</v>
      </c>
      <c r="D1967">
        <v>21775.844265750009</v>
      </c>
    </row>
    <row r="1968" spans="1:4" x14ac:dyDescent="0.25">
      <c r="A1968" t="s">
        <v>2957</v>
      </c>
      <c r="B1968" t="s">
        <v>2917</v>
      </c>
      <c r="C1968" t="s">
        <v>2686</v>
      </c>
      <c r="D1968">
        <v>23.093161049999999</v>
      </c>
    </row>
    <row r="1969" spans="1:4" x14ac:dyDescent="0.25">
      <c r="A1969" t="s">
        <v>2957</v>
      </c>
      <c r="B1969" t="s">
        <v>2917</v>
      </c>
      <c r="C1969" t="s">
        <v>2677</v>
      </c>
      <c r="D1969">
        <v>0.28402326999999999</v>
      </c>
    </row>
    <row r="1970" spans="1:4" x14ac:dyDescent="0.25">
      <c r="A1970" t="s">
        <v>2957</v>
      </c>
      <c r="B1970" t="s">
        <v>2917</v>
      </c>
      <c r="C1970" t="s">
        <v>2683</v>
      </c>
      <c r="D1970">
        <v>7.3169099800000001</v>
      </c>
    </row>
    <row r="1971" spans="1:4" x14ac:dyDescent="0.25">
      <c r="A1971" t="s">
        <v>2957</v>
      </c>
      <c r="B1971" t="s">
        <v>2917</v>
      </c>
      <c r="C1971" t="s">
        <v>2679</v>
      </c>
      <c r="D1971">
        <v>24248.352113120018</v>
      </c>
    </row>
    <row r="1972" spans="1:4" x14ac:dyDescent="0.25">
      <c r="A1972" t="s">
        <v>2957</v>
      </c>
      <c r="B1972" t="s">
        <v>2953</v>
      </c>
      <c r="C1972" t="s">
        <v>2683</v>
      </c>
      <c r="D1972">
        <v>37.451048880000002</v>
      </c>
    </row>
    <row r="1973" spans="1:4" x14ac:dyDescent="0.25">
      <c r="A1973" t="s">
        <v>2957</v>
      </c>
      <c r="B1973" t="s">
        <v>2956</v>
      </c>
      <c r="C1973" t="s">
        <v>2678</v>
      </c>
      <c r="D1973">
        <v>60.363015420000011</v>
      </c>
    </row>
    <row r="1974" spans="1:4" x14ac:dyDescent="0.25">
      <c r="A1974" t="s">
        <v>2957</v>
      </c>
      <c r="B1974" t="s">
        <v>2956</v>
      </c>
      <c r="C1974" t="s">
        <v>2682</v>
      </c>
      <c r="D1974">
        <v>0.95688808999999997</v>
      </c>
    </row>
    <row r="1975" spans="1:4" x14ac:dyDescent="0.25">
      <c r="A1975" t="s">
        <v>2957</v>
      </c>
      <c r="B1975" t="s">
        <v>2956</v>
      </c>
      <c r="C1975" t="s">
        <v>2677</v>
      </c>
      <c r="D1975">
        <v>1589.0872128500023</v>
      </c>
    </row>
    <row r="1976" spans="1:4" x14ac:dyDescent="0.25">
      <c r="A1976" t="s">
        <v>2957</v>
      </c>
      <c r="B1976" t="s">
        <v>2956</v>
      </c>
      <c r="C1976" t="s">
        <v>2683</v>
      </c>
      <c r="D1976">
        <v>74.250447679999994</v>
      </c>
    </row>
    <row r="1977" spans="1:4" x14ac:dyDescent="0.25">
      <c r="A1977" t="s">
        <v>2957</v>
      </c>
      <c r="B1977" t="s">
        <v>2956</v>
      </c>
      <c r="C1977" t="s">
        <v>2679</v>
      </c>
      <c r="D1977">
        <v>5.5867691400000004</v>
      </c>
    </row>
    <row r="1978" spans="1:4" x14ac:dyDescent="0.25">
      <c r="A1978" t="s">
        <v>2406</v>
      </c>
      <c r="B1978" t="s">
        <v>2922</v>
      </c>
      <c r="C1978" t="s">
        <v>775</v>
      </c>
      <c r="D1978">
        <v>146.12839615999994</v>
      </c>
    </row>
    <row r="1979" spans="1:4" x14ac:dyDescent="0.25">
      <c r="A1979" t="s">
        <v>2406</v>
      </c>
      <c r="B1979" t="s">
        <v>2922</v>
      </c>
      <c r="C1979" t="s">
        <v>2680</v>
      </c>
      <c r="D1979">
        <v>874.91697053999985</v>
      </c>
    </row>
    <row r="1980" spans="1:4" x14ac:dyDescent="0.25">
      <c r="A1980" t="s">
        <v>2406</v>
      </c>
      <c r="B1980" t="s">
        <v>2922</v>
      </c>
      <c r="C1980" t="s">
        <v>2678</v>
      </c>
      <c r="D1980">
        <v>184.91810856999979</v>
      </c>
    </row>
    <row r="1981" spans="1:4" x14ac:dyDescent="0.25">
      <c r="A1981" t="s">
        <v>2406</v>
      </c>
      <c r="B1981" t="s">
        <v>2922</v>
      </c>
      <c r="C1981" t="s">
        <v>2686</v>
      </c>
      <c r="D1981">
        <v>3124.0609296100024</v>
      </c>
    </row>
    <row r="1982" spans="1:4" x14ac:dyDescent="0.25">
      <c r="A1982" t="s">
        <v>2406</v>
      </c>
      <c r="B1982" t="s">
        <v>2922</v>
      </c>
      <c r="C1982" t="s">
        <v>2682</v>
      </c>
      <c r="D1982">
        <v>210.3174054699999</v>
      </c>
    </row>
    <row r="1983" spans="1:4" x14ac:dyDescent="0.25">
      <c r="A1983" t="s">
        <v>2406</v>
      </c>
      <c r="B1983" t="s">
        <v>2922</v>
      </c>
      <c r="C1983" t="s">
        <v>137</v>
      </c>
      <c r="D1983">
        <v>6.2079547900000005</v>
      </c>
    </row>
    <row r="1984" spans="1:4" x14ac:dyDescent="0.25">
      <c r="A1984" t="s">
        <v>2406</v>
      </c>
      <c r="B1984" t="s">
        <v>2922</v>
      </c>
      <c r="C1984" t="s">
        <v>2677</v>
      </c>
      <c r="D1984">
        <v>4299.4968927100072</v>
      </c>
    </row>
    <row r="1985" spans="1:4" x14ac:dyDescent="0.25">
      <c r="A1985" t="s">
        <v>2406</v>
      </c>
      <c r="B1985" t="s">
        <v>2922</v>
      </c>
      <c r="C1985" t="s">
        <v>2681</v>
      </c>
      <c r="D1985">
        <v>249.08043416999968</v>
      </c>
    </row>
    <row r="1986" spans="1:4" x14ac:dyDescent="0.25">
      <c r="A1986" t="s">
        <v>2406</v>
      </c>
      <c r="B1986" t="s">
        <v>2922</v>
      </c>
      <c r="C1986" t="s">
        <v>2683</v>
      </c>
      <c r="D1986">
        <v>132.99613502000011</v>
      </c>
    </row>
    <row r="1987" spans="1:4" x14ac:dyDescent="0.25">
      <c r="A1987" t="s">
        <v>2406</v>
      </c>
      <c r="B1987" t="s">
        <v>2922</v>
      </c>
      <c r="C1987" t="s">
        <v>2679</v>
      </c>
      <c r="D1987">
        <v>160.74921300999986</v>
      </c>
    </row>
    <row r="1988" spans="1:4" x14ac:dyDescent="0.25">
      <c r="A1988" t="s">
        <v>2411</v>
      </c>
      <c r="B1988" t="s">
        <v>2919</v>
      </c>
      <c r="C1988" t="s">
        <v>775</v>
      </c>
      <c r="D1988">
        <v>142.2590285</v>
      </c>
    </row>
    <row r="1989" spans="1:4" x14ac:dyDescent="0.25">
      <c r="A1989" t="s">
        <v>2411</v>
      </c>
      <c r="B1989" t="s">
        <v>2919</v>
      </c>
      <c r="C1989" t="s">
        <v>2680</v>
      </c>
      <c r="D1989">
        <v>305.17487557999999</v>
      </c>
    </row>
    <row r="1990" spans="1:4" x14ac:dyDescent="0.25">
      <c r="A1990" t="s">
        <v>2411</v>
      </c>
      <c r="B1990" t="s">
        <v>2919</v>
      </c>
      <c r="C1990" t="s">
        <v>2678</v>
      </c>
      <c r="D1990">
        <v>533.51684722000005</v>
      </c>
    </row>
    <row r="1991" spans="1:4" x14ac:dyDescent="0.25">
      <c r="A1991" t="s">
        <v>2411</v>
      </c>
      <c r="B1991" t="s">
        <v>2919</v>
      </c>
      <c r="C1991" t="s">
        <v>2686</v>
      </c>
      <c r="D1991">
        <v>306.09463587999994</v>
      </c>
    </row>
    <row r="1992" spans="1:4" x14ac:dyDescent="0.25">
      <c r="A1992" t="s">
        <v>2411</v>
      </c>
      <c r="B1992" t="s">
        <v>2919</v>
      </c>
      <c r="C1992" t="s">
        <v>2682</v>
      </c>
      <c r="D1992">
        <v>468.82572572999987</v>
      </c>
    </row>
    <row r="1993" spans="1:4" x14ac:dyDescent="0.25">
      <c r="A1993" t="s">
        <v>2411</v>
      </c>
      <c r="B1993" t="s">
        <v>2919</v>
      </c>
      <c r="C1993" t="s">
        <v>137</v>
      </c>
      <c r="D1993">
        <v>57.701234890000002</v>
      </c>
    </row>
    <row r="1994" spans="1:4" x14ac:dyDescent="0.25">
      <c r="A1994" t="s">
        <v>2411</v>
      </c>
      <c r="B1994" t="s">
        <v>2919</v>
      </c>
      <c r="C1994" t="s">
        <v>2677</v>
      </c>
      <c r="D1994">
        <v>19931.775723640076</v>
      </c>
    </row>
    <row r="1995" spans="1:4" x14ac:dyDescent="0.25">
      <c r="A1995" t="s">
        <v>2411</v>
      </c>
      <c r="B1995" t="s">
        <v>2919</v>
      </c>
      <c r="C1995" t="s">
        <v>2681</v>
      </c>
      <c r="D1995">
        <v>1459.6123264599996</v>
      </c>
    </row>
    <row r="1996" spans="1:4" x14ac:dyDescent="0.25">
      <c r="A1996" t="s">
        <v>2411</v>
      </c>
      <c r="B1996" t="s">
        <v>2919</v>
      </c>
      <c r="C1996" t="s">
        <v>2683</v>
      </c>
      <c r="D1996">
        <v>93.011150749999985</v>
      </c>
    </row>
    <row r="1997" spans="1:4" x14ac:dyDescent="0.25">
      <c r="A1997" t="s">
        <v>2411</v>
      </c>
      <c r="B1997" t="s">
        <v>2919</v>
      </c>
      <c r="C1997" t="s">
        <v>2679</v>
      </c>
      <c r="D1997">
        <v>379.15853896999988</v>
      </c>
    </row>
    <row r="1998" spans="1:4" x14ac:dyDescent="0.25">
      <c r="A1998" t="s">
        <v>2411</v>
      </c>
      <c r="B1998" t="s">
        <v>2920</v>
      </c>
      <c r="C1998" t="s">
        <v>775</v>
      </c>
      <c r="D1998">
        <v>136.76568974</v>
      </c>
    </row>
    <row r="1999" spans="1:4" x14ac:dyDescent="0.25">
      <c r="A1999" t="s">
        <v>2411</v>
      </c>
      <c r="B1999" t="s">
        <v>2920</v>
      </c>
      <c r="C1999" t="s">
        <v>2680</v>
      </c>
      <c r="D1999">
        <v>441.43349453000008</v>
      </c>
    </row>
    <row r="2000" spans="1:4" x14ac:dyDescent="0.25">
      <c r="A2000" t="s">
        <v>2411</v>
      </c>
      <c r="B2000" t="s">
        <v>2920</v>
      </c>
      <c r="C2000" t="s">
        <v>2678</v>
      </c>
      <c r="D2000">
        <v>833.15809931000183</v>
      </c>
    </row>
    <row r="2001" spans="1:4" x14ac:dyDescent="0.25">
      <c r="A2001" t="s">
        <v>2411</v>
      </c>
      <c r="B2001" t="s">
        <v>2920</v>
      </c>
      <c r="C2001" t="s">
        <v>2686</v>
      </c>
      <c r="D2001">
        <v>172.96471998999991</v>
      </c>
    </row>
    <row r="2002" spans="1:4" x14ac:dyDescent="0.25">
      <c r="A2002" t="s">
        <v>2411</v>
      </c>
      <c r="B2002" t="s">
        <v>2920</v>
      </c>
      <c r="C2002" t="s">
        <v>2682</v>
      </c>
      <c r="D2002">
        <v>2293.563071810001</v>
      </c>
    </row>
    <row r="2003" spans="1:4" x14ac:dyDescent="0.25">
      <c r="A2003" t="s">
        <v>2411</v>
      </c>
      <c r="B2003" t="s">
        <v>2920</v>
      </c>
      <c r="C2003" t="s">
        <v>137</v>
      </c>
      <c r="D2003">
        <v>986.34118018999982</v>
      </c>
    </row>
    <row r="2004" spans="1:4" x14ac:dyDescent="0.25">
      <c r="A2004" t="s">
        <v>2411</v>
      </c>
      <c r="B2004" t="s">
        <v>2920</v>
      </c>
      <c r="C2004" t="s">
        <v>2677</v>
      </c>
      <c r="D2004">
        <v>26326.201310780114</v>
      </c>
    </row>
    <row r="2005" spans="1:4" x14ac:dyDescent="0.25">
      <c r="A2005" t="s">
        <v>2411</v>
      </c>
      <c r="B2005" t="s">
        <v>2920</v>
      </c>
      <c r="C2005" t="s">
        <v>2681</v>
      </c>
      <c r="D2005">
        <v>1958.3902244700002</v>
      </c>
    </row>
    <row r="2006" spans="1:4" x14ac:dyDescent="0.25">
      <c r="A2006" t="s">
        <v>2411</v>
      </c>
      <c r="B2006" t="s">
        <v>2920</v>
      </c>
      <c r="C2006" t="s">
        <v>2683</v>
      </c>
      <c r="D2006">
        <v>16.685743119999998</v>
      </c>
    </row>
    <row r="2007" spans="1:4" x14ac:dyDescent="0.25">
      <c r="A2007" t="s">
        <v>2411</v>
      </c>
      <c r="B2007" t="s">
        <v>2920</v>
      </c>
      <c r="C2007" t="s">
        <v>2679</v>
      </c>
      <c r="D2007">
        <v>247.59677771000005</v>
      </c>
    </row>
    <row r="2008" spans="1:4" x14ac:dyDescent="0.25">
      <c r="A2008" t="s">
        <v>2411</v>
      </c>
      <c r="B2008" t="s">
        <v>2921</v>
      </c>
      <c r="C2008" t="s">
        <v>775</v>
      </c>
      <c r="D2008">
        <v>420.96792277999998</v>
      </c>
    </row>
    <row r="2009" spans="1:4" x14ac:dyDescent="0.25">
      <c r="A2009" t="s">
        <v>2411</v>
      </c>
      <c r="B2009" t="s">
        <v>2921</v>
      </c>
      <c r="C2009" t="s">
        <v>2680</v>
      </c>
      <c r="D2009">
        <v>1535.3108701500005</v>
      </c>
    </row>
    <row r="2010" spans="1:4" x14ac:dyDescent="0.25">
      <c r="A2010" t="s">
        <v>2411</v>
      </c>
      <c r="B2010" t="s">
        <v>2921</v>
      </c>
      <c r="C2010" t="s">
        <v>2678</v>
      </c>
      <c r="D2010">
        <v>2761.2126911400005</v>
      </c>
    </row>
    <row r="2011" spans="1:4" x14ac:dyDescent="0.25">
      <c r="A2011" t="s">
        <v>2411</v>
      </c>
      <c r="B2011" t="s">
        <v>2921</v>
      </c>
      <c r="C2011" t="s">
        <v>2686</v>
      </c>
      <c r="D2011">
        <v>374.53673405999996</v>
      </c>
    </row>
    <row r="2012" spans="1:4" x14ac:dyDescent="0.25">
      <c r="A2012" t="s">
        <v>2411</v>
      </c>
      <c r="B2012" t="s">
        <v>2921</v>
      </c>
      <c r="C2012" t="s">
        <v>2682</v>
      </c>
      <c r="D2012">
        <v>3234.936125610001</v>
      </c>
    </row>
    <row r="2013" spans="1:4" x14ac:dyDescent="0.25">
      <c r="A2013" t="s">
        <v>2411</v>
      </c>
      <c r="B2013" t="s">
        <v>2921</v>
      </c>
      <c r="C2013" t="s">
        <v>137</v>
      </c>
      <c r="D2013">
        <v>1241.2079558000007</v>
      </c>
    </row>
    <row r="2014" spans="1:4" x14ac:dyDescent="0.25">
      <c r="A2014" t="s">
        <v>2411</v>
      </c>
      <c r="B2014" t="s">
        <v>2921</v>
      </c>
      <c r="C2014" t="s">
        <v>2677</v>
      </c>
      <c r="D2014">
        <v>60710.999298309296</v>
      </c>
    </row>
    <row r="2015" spans="1:4" x14ac:dyDescent="0.25">
      <c r="A2015" t="s">
        <v>2411</v>
      </c>
      <c r="B2015" t="s">
        <v>2921</v>
      </c>
      <c r="C2015" t="s">
        <v>2681</v>
      </c>
      <c r="D2015">
        <v>4185.2119165099984</v>
      </c>
    </row>
    <row r="2016" spans="1:4" x14ac:dyDescent="0.25">
      <c r="A2016" t="s">
        <v>2411</v>
      </c>
      <c r="B2016" t="s">
        <v>2921</v>
      </c>
      <c r="C2016" t="s">
        <v>2683</v>
      </c>
      <c r="D2016">
        <v>305.14028126000005</v>
      </c>
    </row>
    <row r="2017" spans="1:4" x14ac:dyDescent="0.25">
      <c r="A2017" t="s">
        <v>2411</v>
      </c>
      <c r="B2017" t="s">
        <v>2921</v>
      </c>
      <c r="C2017" t="s">
        <v>2679</v>
      </c>
      <c r="D2017">
        <v>735.62558106000029</v>
      </c>
    </row>
    <row r="2018" spans="1:4" x14ac:dyDescent="0.25">
      <c r="A2018" t="s">
        <v>2411</v>
      </c>
      <c r="B2018" t="s">
        <v>2922</v>
      </c>
      <c r="C2018" t="s">
        <v>775</v>
      </c>
      <c r="D2018">
        <v>4231.2403117899958</v>
      </c>
    </row>
    <row r="2019" spans="1:4" x14ac:dyDescent="0.25">
      <c r="A2019" t="s">
        <v>2411</v>
      </c>
      <c r="B2019" t="s">
        <v>2922</v>
      </c>
      <c r="C2019" t="s">
        <v>2680</v>
      </c>
      <c r="D2019">
        <v>15627.353654219967</v>
      </c>
    </row>
    <row r="2020" spans="1:4" x14ac:dyDescent="0.25">
      <c r="A2020" t="s">
        <v>2411</v>
      </c>
      <c r="B2020" t="s">
        <v>2922</v>
      </c>
      <c r="C2020" t="s">
        <v>2678</v>
      </c>
      <c r="D2020">
        <v>15804.12384414991</v>
      </c>
    </row>
    <row r="2021" spans="1:4" x14ac:dyDescent="0.25">
      <c r="A2021" t="s">
        <v>2411</v>
      </c>
      <c r="B2021" t="s">
        <v>2922</v>
      </c>
      <c r="C2021" t="s">
        <v>2686</v>
      </c>
      <c r="D2021">
        <v>1409.8696193900007</v>
      </c>
    </row>
    <row r="2022" spans="1:4" x14ac:dyDescent="0.25">
      <c r="A2022" t="s">
        <v>2411</v>
      </c>
      <c r="B2022" t="s">
        <v>2922</v>
      </c>
      <c r="C2022" t="s">
        <v>2682</v>
      </c>
      <c r="D2022">
        <v>12340.195973759985</v>
      </c>
    </row>
    <row r="2023" spans="1:4" x14ac:dyDescent="0.25">
      <c r="A2023" t="s">
        <v>2411</v>
      </c>
      <c r="B2023" t="s">
        <v>2922</v>
      </c>
      <c r="C2023" t="s">
        <v>137</v>
      </c>
      <c r="D2023">
        <v>1482.7660758400007</v>
      </c>
    </row>
    <row r="2024" spans="1:4" x14ac:dyDescent="0.25">
      <c r="A2024" t="s">
        <v>2411</v>
      </c>
      <c r="B2024" t="s">
        <v>2922</v>
      </c>
      <c r="C2024" t="s">
        <v>2677</v>
      </c>
      <c r="D2024">
        <v>273020.71349310636</v>
      </c>
    </row>
    <row r="2025" spans="1:4" x14ac:dyDescent="0.25">
      <c r="A2025" t="s">
        <v>2411</v>
      </c>
      <c r="B2025" t="s">
        <v>2922</v>
      </c>
      <c r="C2025" t="s">
        <v>2681</v>
      </c>
      <c r="D2025">
        <v>17244.927813739945</v>
      </c>
    </row>
    <row r="2026" spans="1:4" x14ac:dyDescent="0.25">
      <c r="A2026" t="s">
        <v>2411</v>
      </c>
      <c r="B2026" t="s">
        <v>2922</v>
      </c>
      <c r="C2026" t="s">
        <v>2683</v>
      </c>
      <c r="D2026">
        <v>4279.6908363599987</v>
      </c>
    </row>
    <row r="2027" spans="1:4" x14ac:dyDescent="0.25">
      <c r="A2027" t="s">
        <v>2411</v>
      </c>
      <c r="B2027" t="s">
        <v>2922</v>
      </c>
      <c r="C2027" t="s">
        <v>2679</v>
      </c>
      <c r="D2027">
        <v>16676.201048989973</v>
      </c>
    </row>
    <row r="2028" spans="1:4" x14ac:dyDescent="0.25">
      <c r="A2028" t="s">
        <v>2411</v>
      </c>
      <c r="B2028" t="s">
        <v>2918</v>
      </c>
      <c r="C2028" t="s">
        <v>775</v>
      </c>
      <c r="D2028">
        <v>251.73657314000005</v>
      </c>
    </row>
    <row r="2029" spans="1:4" x14ac:dyDescent="0.25">
      <c r="A2029" t="s">
        <v>2411</v>
      </c>
      <c r="B2029" t="s">
        <v>2918</v>
      </c>
      <c r="C2029" t="s">
        <v>2680</v>
      </c>
      <c r="D2029">
        <v>847.49689210000031</v>
      </c>
    </row>
    <row r="2030" spans="1:4" x14ac:dyDescent="0.25">
      <c r="A2030" t="s">
        <v>2411</v>
      </c>
      <c r="B2030" t="s">
        <v>2918</v>
      </c>
      <c r="C2030" t="s">
        <v>2678</v>
      </c>
      <c r="D2030">
        <v>2413.5057532800001</v>
      </c>
    </row>
    <row r="2031" spans="1:4" x14ac:dyDescent="0.25">
      <c r="A2031" t="s">
        <v>2411</v>
      </c>
      <c r="B2031" t="s">
        <v>2918</v>
      </c>
      <c r="C2031" t="s">
        <v>2686</v>
      </c>
      <c r="D2031">
        <v>368.64704775000007</v>
      </c>
    </row>
    <row r="2032" spans="1:4" x14ac:dyDescent="0.25">
      <c r="A2032" t="s">
        <v>2411</v>
      </c>
      <c r="B2032" t="s">
        <v>2918</v>
      </c>
      <c r="C2032" t="s">
        <v>2682</v>
      </c>
      <c r="D2032">
        <v>921.43074999999988</v>
      </c>
    </row>
    <row r="2033" spans="1:4" x14ac:dyDescent="0.25">
      <c r="A2033" t="s">
        <v>2411</v>
      </c>
      <c r="B2033" t="s">
        <v>2918</v>
      </c>
      <c r="C2033" t="s">
        <v>137</v>
      </c>
      <c r="D2033">
        <v>1727.7692253200003</v>
      </c>
    </row>
    <row r="2034" spans="1:4" x14ac:dyDescent="0.25">
      <c r="A2034" t="s">
        <v>2411</v>
      </c>
      <c r="B2034" t="s">
        <v>2918</v>
      </c>
      <c r="C2034" t="s">
        <v>2677</v>
      </c>
      <c r="D2034">
        <v>54615.904062669855</v>
      </c>
    </row>
    <row r="2035" spans="1:4" x14ac:dyDescent="0.25">
      <c r="A2035" t="s">
        <v>2411</v>
      </c>
      <c r="B2035" t="s">
        <v>2918</v>
      </c>
      <c r="C2035" t="s">
        <v>2681</v>
      </c>
      <c r="D2035">
        <v>2116.2873522399982</v>
      </c>
    </row>
    <row r="2036" spans="1:4" x14ac:dyDescent="0.25">
      <c r="A2036" t="s">
        <v>2411</v>
      </c>
      <c r="B2036" t="s">
        <v>2918</v>
      </c>
      <c r="C2036" t="s">
        <v>2683</v>
      </c>
      <c r="D2036">
        <v>202.91720787999998</v>
      </c>
    </row>
    <row r="2037" spans="1:4" x14ac:dyDescent="0.25">
      <c r="A2037" t="s">
        <v>2411</v>
      </c>
      <c r="B2037" t="s">
        <v>2918</v>
      </c>
      <c r="C2037" t="s">
        <v>2679</v>
      </c>
      <c r="D2037">
        <v>1669.2649166499987</v>
      </c>
    </row>
    <row r="2038" spans="1:4" x14ac:dyDescent="0.25">
      <c r="A2038" t="s">
        <v>2412</v>
      </c>
      <c r="B2038" t="s">
        <v>2919</v>
      </c>
      <c r="C2038" t="s">
        <v>775</v>
      </c>
      <c r="D2038">
        <v>645.7821922400002</v>
      </c>
    </row>
    <row r="2039" spans="1:4" x14ac:dyDescent="0.25">
      <c r="A2039" t="s">
        <v>2412</v>
      </c>
      <c r="B2039" t="s">
        <v>2919</v>
      </c>
      <c r="C2039" t="s">
        <v>2680</v>
      </c>
      <c r="D2039">
        <v>8.8190995399999998</v>
      </c>
    </row>
    <row r="2040" spans="1:4" x14ac:dyDescent="0.25">
      <c r="A2040" t="s">
        <v>2412</v>
      </c>
      <c r="B2040" t="s">
        <v>2919</v>
      </c>
      <c r="C2040" t="s">
        <v>2686</v>
      </c>
      <c r="D2040">
        <v>411.79115635000016</v>
      </c>
    </row>
    <row r="2041" spans="1:4" x14ac:dyDescent="0.25">
      <c r="A2041" t="s">
        <v>2412</v>
      </c>
      <c r="B2041" t="s">
        <v>2919</v>
      </c>
      <c r="C2041" t="s">
        <v>2682</v>
      </c>
      <c r="D2041">
        <v>1894.6333746599992</v>
      </c>
    </row>
    <row r="2042" spans="1:4" x14ac:dyDescent="0.25">
      <c r="A2042" t="s">
        <v>2412</v>
      </c>
      <c r="B2042" t="s">
        <v>2919</v>
      </c>
      <c r="C2042" t="s">
        <v>137</v>
      </c>
      <c r="D2042">
        <v>22.409280800000001</v>
      </c>
    </row>
    <row r="2043" spans="1:4" x14ac:dyDescent="0.25">
      <c r="A2043" t="s">
        <v>2412</v>
      </c>
      <c r="B2043" t="s">
        <v>2919</v>
      </c>
      <c r="C2043" t="s">
        <v>2677</v>
      </c>
      <c r="D2043">
        <v>14.60880341</v>
      </c>
    </row>
    <row r="2044" spans="1:4" x14ac:dyDescent="0.25">
      <c r="A2044" t="s">
        <v>2412</v>
      </c>
      <c r="B2044" t="s">
        <v>2919</v>
      </c>
      <c r="C2044" t="s">
        <v>2681</v>
      </c>
      <c r="D2044">
        <v>671.47404530999995</v>
      </c>
    </row>
    <row r="2045" spans="1:4" x14ac:dyDescent="0.25">
      <c r="A2045" t="s">
        <v>2412</v>
      </c>
      <c r="B2045" t="s">
        <v>2919</v>
      </c>
      <c r="C2045" t="s">
        <v>2683</v>
      </c>
      <c r="D2045">
        <v>32.959168009999999</v>
      </c>
    </row>
    <row r="2046" spans="1:4" x14ac:dyDescent="0.25">
      <c r="A2046" t="s">
        <v>2412</v>
      </c>
      <c r="B2046" t="s">
        <v>2920</v>
      </c>
      <c r="C2046" t="s">
        <v>775</v>
      </c>
      <c r="D2046">
        <v>444.15518385999985</v>
      </c>
    </row>
    <row r="2047" spans="1:4" x14ac:dyDescent="0.25">
      <c r="A2047" t="s">
        <v>2412</v>
      </c>
      <c r="B2047" t="s">
        <v>2920</v>
      </c>
      <c r="C2047" t="s">
        <v>2680</v>
      </c>
      <c r="D2047">
        <v>21.632737799999997</v>
      </c>
    </row>
    <row r="2048" spans="1:4" x14ac:dyDescent="0.25">
      <c r="A2048" t="s">
        <v>2412</v>
      </c>
      <c r="B2048" t="s">
        <v>2920</v>
      </c>
      <c r="C2048" t="s">
        <v>2686</v>
      </c>
      <c r="D2048">
        <v>327.39331749000007</v>
      </c>
    </row>
    <row r="2049" spans="1:4" x14ac:dyDescent="0.25">
      <c r="A2049" t="s">
        <v>2412</v>
      </c>
      <c r="B2049" t="s">
        <v>2920</v>
      </c>
      <c r="C2049" t="s">
        <v>2682</v>
      </c>
      <c r="D2049">
        <v>1498.4665319400001</v>
      </c>
    </row>
    <row r="2050" spans="1:4" x14ac:dyDescent="0.25">
      <c r="A2050" t="s">
        <v>2412</v>
      </c>
      <c r="B2050" t="s">
        <v>2920</v>
      </c>
      <c r="C2050" t="s">
        <v>137</v>
      </c>
      <c r="D2050">
        <v>13.198254190000002</v>
      </c>
    </row>
    <row r="2051" spans="1:4" x14ac:dyDescent="0.25">
      <c r="A2051" t="s">
        <v>2412</v>
      </c>
      <c r="B2051" t="s">
        <v>2920</v>
      </c>
      <c r="C2051" t="s">
        <v>2677</v>
      </c>
      <c r="D2051">
        <v>2.5230307499999998</v>
      </c>
    </row>
    <row r="2052" spans="1:4" x14ac:dyDescent="0.25">
      <c r="A2052" t="s">
        <v>2412</v>
      </c>
      <c r="B2052" t="s">
        <v>2920</v>
      </c>
      <c r="C2052" t="s">
        <v>2681</v>
      </c>
      <c r="D2052">
        <v>1271.8637140599994</v>
      </c>
    </row>
    <row r="2053" spans="1:4" x14ac:dyDescent="0.25">
      <c r="A2053" t="s">
        <v>2412</v>
      </c>
      <c r="B2053" t="s">
        <v>2920</v>
      </c>
      <c r="C2053" t="s">
        <v>2683</v>
      </c>
      <c r="D2053">
        <v>3.55540988</v>
      </c>
    </row>
    <row r="2054" spans="1:4" x14ac:dyDescent="0.25">
      <c r="A2054" t="s">
        <v>2412</v>
      </c>
      <c r="B2054" t="s">
        <v>2921</v>
      </c>
      <c r="C2054" t="s">
        <v>775</v>
      </c>
      <c r="D2054">
        <v>995.19527791999985</v>
      </c>
    </row>
    <row r="2055" spans="1:4" x14ac:dyDescent="0.25">
      <c r="A2055" t="s">
        <v>2412</v>
      </c>
      <c r="B2055" t="s">
        <v>2921</v>
      </c>
      <c r="C2055" t="s">
        <v>2680</v>
      </c>
      <c r="D2055">
        <v>2.98799094</v>
      </c>
    </row>
    <row r="2056" spans="1:4" x14ac:dyDescent="0.25">
      <c r="A2056" t="s">
        <v>2412</v>
      </c>
      <c r="B2056" t="s">
        <v>2921</v>
      </c>
      <c r="C2056" t="s">
        <v>2686</v>
      </c>
      <c r="D2056">
        <v>706.4015101599997</v>
      </c>
    </row>
    <row r="2057" spans="1:4" x14ac:dyDescent="0.25">
      <c r="A2057" t="s">
        <v>2412</v>
      </c>
      <c r="B2057" t="s">
        <v>2921</v>
      </c>
      <c r="C2057" t="s">
        <v>2682</v>
      </c>
      <c r="D2057">
        <v>1439.6067551999997</v>
      </c>
    </row>
    <row r="2058" spans="1:4" x14ac:dyDescent="0.25">
      <c r="A2058" t="s">
        <v>2412</v>
      </c>
      <c r="B2058" t="s">
        <v>2921</v>
      </c>
      <c r="C2058" t="s">
        <v>137</v>
      </c>
      <c r="D2058">
        <v>283.72898028000009</v>
      </c>
    </row>
    <row r="2059" spans="1:4" x14ac:dyDescent="0.25">
      <c r="A2059" t="s">
        <v>2412</v>
      </c>
      <c r="B2059" t="s">
        <v>2921</v>
      </c>
      <c r="C2059" t="s">
        <v>2677</v>
      </c>
      <c r="D2059">
        <v>40.02505077</v>
      </c>
    </row>
    <row r="2060" spans="1:4" x14ac:dyDescent="0.25">
      <c r="A2060" t="s">
        <v>2412</v>
      </c>
      <c r="B2060" t="s">
        <v>2921</v>
      </c>
      <c r="C2060" t="s">
        <v>2681</v>
      </c>
      <c r="D2060">
        <v>1587.8738114699997</v>
      </c>
    </row>
    <row r="2061" spans="1:4" x14ac:dyDescent="0.25">
      <c r="A2061" t="s">
        <v>2412</v>
      </c>
      <c r="B2061" t="s">
        <v>2921</v>
      </c>
      <c r="C2061" t="s">
        <v>2683</v>
      </c>
      <c r="D2061">
        <v>63.044426039999998</v>
      </c>
    </row>
    <row r="2062" spans="1:4" x14ac:dyDescent="0.25">
      <c r="A2062" t="s">
        <v>2412</v>
      </c>
      <c r="B2062" t="s">
        <v>2922</v>
      </c>
      <c r="C2062" t="s">
        <v>775</v>
      </c>
      <c r="D2062">
        <v>14197.90510390005</v>
      </c>
    </row>
    <row r="2063" spans="1:4" x14ac:dyDescent="0.25">
      <c r="A2063" t="s">
        <v>2412</v>
      </c>
      <c r="B2063" t="s">
        <v>2922</v>
      </c>
      <c r="C2063" t="s">
        <v>2680</v>
      </c>
      <c r="D2063">
        <v>3720.0131946200008</v>
      </c>
    </row>
    <row r="2064" spans="1:4" x14ac:dyDescent="0.25">
      <c r="A2064" t="s">
        <v>2412</v>
      </c>
      <c r="B2064" t="s">
        <v>2922</v>
      </c>
      <c r="C2064" t="s">
        <v>2678</v>
      </c>
      <c r="D2064">
        <v>5.0973152200000005</v>
      </c>
    </row>
    <row r="2065" spans="1:4" x14ac:dyDescent="0.25">
      <c r="A2065" t="s">
        <v>2412</v>
      </c>
      <c r="B2065" t="s">
        <v>2922</v>
      </c>
      <c r="C2065" t="s">
        <v>2686</v>
      </c>
      <c r="D2065">
        <v>5811.849655639995</v>
      </c>
    </row>
    <row r="2066" spans="1:4" x14ac:dyDescent="0.25">
      <c r="A2066" t="s">
        <v>2412</v>
      </c>
      <c r="B2066" t="s">
        <v>2922</v>
      </c>
      <c r="C2066" t="s">
        <v>2682</v>
      </c>
      <c r="D2066">
        <v>11106.476932299991</v>
      </c>
    </row>
    <row r="2067" spans="1:4" x14ac:dyDescent="0.25">
      <c r="A2067" t="s">
        <v>2412</v>
      </c>
      <c r="B2067" t="s">
        <v>2922</v>
      </c>
      <c r="C2067" t="s">
        <v>137</v>
      </c>
      <c r="D2067">
        <v>638.42843796000056</v>
      </c>
    </row>
    <row r="2068" spans="1:4" x14ac:dyDescent="0.25">
      <c r="A2068" t="s">
        <v>2412</v>
      </c>
      <c r="B2068" t="s">
        <v>2922</v>
      </c>
      <c r="C2068" t="s">
        <v>2677</v>
      </c>
      <c r="D2068">
        <v>592.01970494999978</v>
      </c>
    </row>
    <row r="2069" spans="1:4" x14ac:dyDescent="0.25">
      <c r="A2069" t="s">
        <v>2412</v>
      </c>
      <c r="B2069" t="s">
        <v>2922</v>
      </c>
      <c r="C2069" t="s">
        <v>2681</v>
      </c>
      <c r="D2069">
        <v>7631.819771679995</v>
      </c>
    </row>
    <row r="2070" spans="1:4" x14ac:dyDescent="0.25">
      <c r="A2070" t="s">
        <v>2412</v>
      </c>
      <c r="B2070" t="s">
        <v>2922</v>
      </c>
      <c r="C2070" t="s">
        <v>2683</v>
      </c>
      <c r="D2070">
        <v>2871.1541327500004</v>
      </c>
    </row>
    <row r="2071" spans="1:4" x14ac:dyDescent="0.25">
      <c r="A2071" t="s">
        <v>2412</v>
      </c>
      <c r="B2071" t="s">
        <v>2922</v>
      </c>
      <c r="C2071" t="s">
        <v>2679</v>
      </c>
      <c r="D2071">
        <v>76.423545539999992</v>
      </c>
    </row>
    <row r="2072" spans="1:4" x14ac:dyDescent="0.25">
      <c r="A2072" t="s">
        <v>2412</v>
      </c>
      <c r="B2072" t="s">
        <v>2918</v>
      </c>
      <c r="C2072" t="s">
        <v>775</v>
      </c>
      <c r="D2072">
        <v>1106.7413639499996</v>
      </c>
    </row>
    <row r="2073" spans="1:4" x14ac:dyDescent="0.25">
      <c r="A2073" t="s">
        <v>2412</v>
      </c>
      <c r="B2073" t="s">
        <v>2918</v>
      </c>
      <c r="C2073" t="s">
        <v>2680</v>
      </c>
      <c r="D2073">
        <v>5.062433340000001</v>
      </c>
    </row>
    <row r="2074" spans="1:4" x14ac:dyDescent="0.25">
      <c r="A2074" t="s">
        <v>2412</v>
      </c>
      <c r="B2074" t="s">
        <v>2918</v>
      </c>
      <c r="C2074" t="s">
        <v>2686</v>
      </c>
      <c r="D2074">
        <v>362.82064100999997</v>
      </c>
    </row>
    <row r="2075" spans="1:4" x14ac:dyDescent="0.25">
      <c r="A2075" t="s">
        <v>2412</v>
      </c>
      <c r="B2075" t="s">
        <v>2918</v>
      </c>
      <c r="C2075" t="s">
        <v>2682</v>
      </c>
      <c r="D2075">
        <v>842.0162784499995</v>
      </c>
    </row>
    <row r="2076" spans="1:4" x14ac:dyDescent="0.25">
      <c r="A2076" t="s">
        <v>2412</v>
      </c>
      <c r="B2076" t="s">
        <v>2918</v>
      </c>
      <c r="C2076" t="s">
        <v>137</v>
      </c>
      <c r="D2076">
        <v>54.775507640000008</v>
      </c>
    </row>
    <row r="2077" spans="1:4" x14ac:dyDescent="0.25">
      <c r="A2077" t="s">
        <v>2412</v>
      </c>
      <c r="B2077" t="s">
        <v>2918</v>
      </c>
      <c r="C2077" t="s">
        <v>2677</v>
      </c>
      <c r="D2077">
        <v>26.537409510000003</v>
      </c>
    </row>
    <row r="2078" spans="1:4" x14ac:dyDescent="0.25">
      <c r="A2078" t="s">
        <v>2412</v>
      </c>
      <c r="B2078" t="s">
        <v>2918</v>
      </c>
      <c r="C2078" t="s">
        <v>2681</v>
      </c>
      <c r="D2078">
        <v>1046.3539299400006</v>
      </c>
    </row>
    <row r="2079" spans="1:4" x14ac:dyDescent="0.25">
      <c r="A2079" t="s">
        <v>2412</v>
      </c>
      <c r="B2079" t="s">
        <v>2918</v>
      </c>
      <c r="C2079" t="s">
        <v>2683</v>
      </c>
      <c r="D2079">
        <v>57.578311689999985</v>
      </c>
    </row>
    <row r="2080" spans="1:4" x14ac:dyDescent="0.25">
      <c r="A2080" t="s">
        <v>2413</v>
      </c>
      <c r="B2080" t="s">
        <v>2919</v>
      </c>
      <c r="C2080" t="s">
        <v>775</v>
      </c>
      <c r="D2080">
        <v>1575.1104509800002</v>
      </c>
    </row>
    <row r="2081" spans="1:4" x14ac:dyDescent="0.25">
      <c r="A2081" t="s">
        <v>2413</v>
      </c>
      <c r="B2081" t="s">
        <v>2919</v>
      </c>
      <c r="C2081" t="s">
        <v>2680</v>
      </c>
      <c r="D2081">
        <v>120.30445116</v>
      </c>
    </row>
    <row r="2082" spans="1:4" x14ac:dyDescent="0.25">
      <c r="A2082" t="s">
        <v>2413</v>
      </c>
      <c r="B2082" t="s">
        <v>2919</v>
      </c>
      <c r="C2082" t="s">
        <v>2678</v>
      </c>
      <c r="D2082">
        <v>561.09806138999966</v>
      </c>
    </row>
    <row r="2083" spans="1:4" x14ac:dyDescent="0.25">
      <c r="A2083" t="s">
        <v>2413</v>
      </c>
      <c r="B2083" t="s">
        <v>2919</v>
      </c>
      <c r="C2083" t="s">
        <v>2686</v>
      </c>
      <c r="D2083">
        <v>1980.38428365</v>
      </c>
    </row>
    <row r="2084" spans="1:4" x14ac:dyDescent="0.25">
      <c r="A2084" t="s">
        <v>2413</v>
      </c>
      <c r="B2084" t="s">
        <v>2919</v>
      </c>
      <c r="C2084" t="s">
        <v>2682</v>
      </c>
      <c r="D2084">
        <v>13049.861277009997</v>
      </c>
    </row>
    <row r="2085" spans="1:4" x14ac:dyDescent="0.25">
      <c r="A2085" t="s">
        <v>2413</v>
      </c>
      <c r="B2085" t="s">
        <v>2919</v>
      </c>
      <c r="C2085" t="s">
        <v>137</v>
      </c>
      <c r="D2085">
        <v>136.4799199</v>
      </c>
    </row>
    <row r="2086" spans="1:4" x14ac:dyDescent="0.25">
      <c r="A2086" t="s">
        <v>2413</v>
      </c>
      <c r="B2086" t="s">
        <v>2919</v>
      </c>
      <c r="C2086" t="s">
        <v>2677</v>
      </c>
      <c r="D2086">
        <v>12364.168453129962</v>
      </c>
    </row>
    <row r="2087" spans="1:4" x14ac:dyDescent="0.25">
      <c r="A2087" t="s">
        <v>2413</v>
      </c>
      <c r="B2087" t="s">
        <v>2919</v>
      </c>
      <c r="C2087" t="s">
        <v>2681</v>
      </c>
      <c r="D2087">
        <v>11001.396761499973</v>
      </c>
    </row>
    <row r="2088" spans="1:4" x14ac:dyDescent="0.25">
      <c r="A2088" t="s">
        <v>2413</v>
      </c>
      <c r="B2088" t="s">
        <v>2919</v>
      </c>
      <c r="C2088" t="s">
        <v>2683</v>
      </c>
      <c r="D2088">
        <v>298.64478277000006</v>
      </c>
    </row>
    <row r="2089" spans="1:4" x14ac:dyDescent="0.25">
      <c r="A2089" t="s">
        <v>2413</v>
      </c>
      <c r="B2089" t="s">
        <v>2919</v>
      </c>
      <c r="C2089" t="s">
        <v>2679</v>
      </c>
      <c r="D2089">
        <v>225.11689215999999</v>
      </c>
    </row>
    <row r="2090" spans="1:4" x14ac:dyDescent="0.25">
      <c r="A2090" t="s">
        <v>2413</v>
      </c>
      <c r="B2090" t="s">
        <v>2920</v>
      </c>
      <c r="C2090" t="s">
        <v>775</v>
      </c>
      <c r="D2090">
        <v>1982.4931466900011</v>
      </c>
    </row>
    <row r="2091" spans="1:4" x14ac:dyDescent="0.25">
      <c r="A2091" t="s">
        <v>2413</v>
      </c>
      <c r="B2091" t="s">
        <v>2920</v>
      </c>
      <c r="C2091" t="s">
        <v>2680</v>
      </c>
      <c r="D2091">
        <v>75.085614629999981</v>
      </c>
    </row>
    <row r="2092" spans="1:4" x14ac:dyDescent="0.25">
      <c r="A2092" t="s">
        <v>2413</v>
      </c>
      <c r="B2092" t="s">
        <v>2920</v>
      </c>
      <c r="C2092" t="s">
        <v>2678</v>
      </c>
      <c r="D2092">
        <v>1103.6973714199994</v>
      </c>
    </row>
    <row r="2093" spans="1:4" x14ac:dyDescent="0.25">
      <c r="A2093" t="s">
        <v>2413</v>
      </c>
      <c r="B2093" t="s">
        <v>2920</v>
      </c>
      <c r="C2093" t="s">
        <v>2686</v>
      </c>
      <c r="D2093">
        <v>532.88809832999993</v>
      </c>
    </row>
    <row r="2094" spans="1:4" x14ac:dyDescent="0.25">
      <c r="A2094" t="s">
        <v>2413</v>
      </c>
      <c r="B2094" t="s">
        <v>2920</v>
      </c>
      <c r="C2094" t="s">
        <v>2682</v>
      </c>
      <c r="D2094">
        <v>4573.9828697299963</v>
      </c>
    </row>
    <row r="2095" spans="1:4" x14ac:dyDescent="0.25">
      <c r="A2095" t="s">
        <v>2413</v>
      </c>
      <c r="B2095" t="s">
        <v>2920</v>
      </c>
      <c r="C2095" t="s">
        <v>137</v>
      </c>
      <c r="D2095">
        <v>100.1783223</v>
      </c>
    </row>
    <row r="2096" spans="1:4" x14ac:dyDescent="0.25">
      <c r="A2096" t="s">
        <v>2413</v>
      </c>
      <c r="B2096" t="s">
        <v>2920</v>
      </c>
      <c r="C2096" t="s">
        <v>2677</v>
      </c>
      <c r="D2096">
        <v>21930.933900489963</v>
      </c>
    </row>
    <row r="2097" spans="1:4" x14ac:dyDescent="0.25">
      <c r="A2097" t="s">
        <v>2413</v>
      </c>
      <c r="B2097" t="s">
        <v>2920</v>
      </c>
      <c r="C2097" t="s">
        <v>2681</v>
      </c>
      <c r="D2097">
        <v>11173.856626320001</v>
      </c>
    </row>
    <row r="2098" spans="1:4" x14ac:dyDescent="0.25">
      <c r="A2098" t="s">
        <v>2413</v>
      </c>
      <c r="B2098" t="s">
        <v>2920</v>
      </c>
      <c r="C2098" t="s">
        <v>2683</v>
      </c>
      <c r="D2098">
        <v>19.54659479</v>
      </c>
    </row>
    <row r="2099" spans="1:4" x14ac:dyDescent="0.25">
      <c r="A2099" t="s">
        <v>2413</v>
      </c>
      <c r="B2099" t="s">
        <v>2920</v>
      </c>
      <c r="C2099" t="s">
        <v>2679</v>
      </c>
      <c r="D2099">
        <v>60.54446999999999</v>
      </c>
    </row>
    <row r="2100" spans="1:4" x14ac:dyDescent="0.25">
      <c r="A2100" t="s">
        <v>2413</v>
      </c>
      <c r="B2100" t="s">
        <v>2921</v>
      </c>
      <c r="C2100" t="s">
        <v>775</v>
      </c>
      <c r="D2100">
        <v>3193.7468446600019</v>
      </c>
    </row>
    <row r="2101" spans="1:4" x14ac:dyDescent="0.25">
      <c r="A2101" t="s">
        <v>2413</v>
      </c>
      <c r="B2101" t="s">
        <v>2921</v>
      </c>
      <c r="C2101" t="s">
        <v>2680</v>
      </c>
      <c r="D2101">
        <v>159.43306591999999</v>
      </c>
    </row>
    <row r="2102" spans="1:4" x14ac:dyDescent="0.25">
      <c r="A2102" t="s">
        <v>2413</v>
      </c>
      <c r="B2102" t="s">
        <v>2921</v>
      </c>
      <c r="C2102" t="s">
        <v>2678</v>
      </c>
      <c r="D2102">
        <v>2046.2580885</v>
      </c>
    </row>
    <row r="2103" spans="1:4" x14ac:dyDescent="0.25">
      <c r="A2103" t="s">
        <v>2413</v>
      </c>
      <c r="B2103" t="s">
        <v>2921</v>
      </c>
      <c r="C2103" t="s">
        <v>2686</v>
      </c>
      <c r="D2103">
        <v>1047.8370845899999</v>
      </c>
    </row>
    <row r="2104" spans="1:4" x14ac:dyDescent="0.25">
      <c r="A2104" t="s">
        <v>2413</v>
      </c>
      <c r="B2104" t="s">
        <v>2921</v>
      </c>
      <c r="C2104" t="s">
        <v>2682</v>
      </c>
      <c r="D2104">
        <v>10892.857633150008</v>
      </c>
    </row>
    <row r="2105" spans="1:4" x14ac:dyDescent="0.25">
      <c r="A2105" t="s">
        <v>2413</v>
      </c>
      <c r="B2105" t="s">
        <v>2921</v>
      </c>
      <c r="C2105" t="s">
        <v>137</v>
      </c>
      <c r="D2105">
        <v>1727.5253373200003</v>
      </c>
    </row>
    <row r="2106" spans="1:4" x14ac:dyDescent="0.25">
      <c r="A2106" t="s">
        <v>2413</v>
      </c>
      <c r="B2106" t="s">
        <v>2921</v>
      </c>
      <c r="C2106" t="s">
        <v>2677</v>
      </c>
      <c r="D2106">
        <v>39072.731653430281</v>
      </c>
    </row>
    <row r="2107" spans="1:4" x14ac:dyDescent="0.25">
      <c r="A2107" t="s">
        <v>2413</v>
      </c>
      <c r="B2107" t="s">
        <v>2921</v>
      </c>
      <c r="C2107" t="s">
        <v>2681</v>
      </c>
      <c r="D2107">
        <v>16857.184451199999</v>
      </c>
    </row>
    <row r="2108" spans="1:4" x14ac:dyDescent="0.25">
      <c r="A2108" t="s">
        <v>2413</v>
      </c>
      <c r="B2108" t="s">
        <v>2921</v>
      </c>
      <c r="C2108" t="s">
        <v>2683</v>
      </c>
      <c r="D2108">
        <v>29.366493960000003</v>
      </c>
    </row>
    <row r="2109" spans="1:4" x14ac:dyDescent="0.25">
      <c r="A2109" t="s">
        <v>2413</v>
      </c>
      <c r="B2109" t="s">
        <v>2921</v>
      </c>
      <c r="C2109" t="s">
        <v>2679</v>
      </c>
      <c r="D2109">
        <v>568.02131193000014</v>
      </c>
    </row>
    <row r="2110" spans="1:4" x14ac:dyDescent="0.25">
      <c r="A2110" t="s">
        <v>2413</v>
      </c>
      <c r="B2110" t="s">
        <v>2922</v>
      </c>
      <c r="C2110" t="s">
        <v>775</v>
      </c>
      <c r="D2110">
        <v>41468.811967280075</v>
      </c>
    </row>
    <row r="2111" spans="1:4" x14ac:dyDescent="0.25">
      <c r="A2111" t="s">
        <v>2413</v>
      </c>
      <c r="B2111" t="s">
        <v>2922</v>
      </c>
      <c r="C2111" t="s">
        <v>2680</v>
      </c>
      <c r="D2111">
        <v>8941.4472927600036</v>
      </c>
    </row>
    <row r="2112" spans="1:4" x14ac:dyDescent="0.25">
      <c r="A2112" t="s">
        <v>2413</v>
      </c>
      <c r="B2112" t="s">
        <v>2922</v>
      </c>
      <c r="C2112" t="s">
        <v>2678</v>
      </c>
      <c r="D2112">
        <v>22018.547233139965</v>
      </c>
    </row>
    <row r="2113" spans="1:4" x14ac:dyDescent="0.25">
      <c r="A2113" t="s">
        <v>2413</v>
      </c>
      <c r="B2113" t="s">
        <v>2922</v>
      </c>
      <c r="C2113" t="s">
        <v>2686</v>
      </c>
      <c r="D2113">
        <v>11255.021408850031</v>
      </c>
    </row>
    <row r="2114" spans="1:4" x14ac:dyDescent="0.25">
      <c r="A2114" t="s">
        <v>2413</v>
      </c>
      <c r="B2114" t="s">
        <v>2922</v>
      </c>
      <c r="C2114" t="s">
        <v>2682</v>
      </c>
      <c r="D2114">
        <v>67022.555565079354</v>
      </c>
    </row>
    <row r="2115" spans="1:4" x14ac:dyDescent="0.25">
      <c r="A2115" t="s">
        <v>2413</v>
      </c>
      <c r="B2115" t="s">
        <v>2922</v>
      </c>
      <c r="C2115" t="s">
        <v>137</v>
      </c>
      <c r="D2115">
        <v>4297.0769514800013</v>
      </c>
    </row>
    <row r="2116" spans="1:4" x14ac:dyDescent="0.25">
      <c r="A2116" t="s">
        <v>2413</v>
      </c>
      <c r="B2116" t="s">
        <v>2922</v>
      </c>
      <c r="C2116" t="s">
        <v>2677</v>
      </c>
      <c r="D2116">
        <v>308358.61992651544</v>
      </c>
    </row>
    <row r="2117" spans="1:4" x14ac:dyDescent="0.25">
      <c r="A2117" t="s">
        <v>2413</v>
      </c>
      <c r="B2117" t="s">
        <v>2922</v>
      </c>
      <c r="C2117" t="s">
        <v>2681</v>
      </c>
      <c r="D2117">
        <v>67331.970519590192</v>
      </c>
    </row>
    <row r="2118" spans="1:4" x14ac:dyDescent="0.25">
      <c r="A2118" t="s">
        <v>2413</v>
      </c>
      <c r="B2118" t="s">
        <v>2922</v>
      </c>
      <c r="C2118" t="s">
        <v>2683</v>
      </c>
      <c r="D2118">
        <v>4741.5206747800021</v>
      </c>
    </row>
    <row r="2119" spans="1:4" x14ac:dyDescent="0.25">
      <c r="A2119" t="s">
        <v>2413</v>
      </c>
      <c r="B2119" t="s">
        <v>2922</v>
      </c>
      <c r="C2119" t="s">
        <v>2679</v>
      </c>
      <c r="D2119">
        <v>1774.3707733699998</v>
      </c>
    </row>
    <row r="2120" spans="1:4" x14ac:dyDescent="0.25">
      <c r="A2120" t="s">
        <v>2413</v>
      </c>
      <c r="B2120" t="s">
        <v>2918</v>
      </c>
      <c r="C2120" t="s">
        <v>775</v>
      </c>
      <c r="D2120">
        <v>3574.2466824799981</v>
      </c>
    </row>
    <row r="2121" spans="1:4" x14ac:dyDescent="0.25">
      <c r="A2121" t="s">
        <v>2413</v>
      </c>
      <c r="B2121" t="s">
        <v>2918</v>
      </c>
      <c r="C2121" t="s">
        <v>2680</v>
      </c>
      <c r="D2121">
        <v>188.54079932000002</v>
      </c>
    </row>
    <row r="2122" spans="1:4" x14ac:dyDescent="0.25">
      <c r="A2122" t="s">
        <v>2413</v>
      </c>
      <c r="B2122" t="s">
        <v>2918</v>
      </c>
      <c r="C2122" t="s">
        <v>2678</v>
      </c>
      <c r="D2122">
        <v>2229.8441172000039</v>
      </c>
    </row>
    <row r="2123" spans="1:4" x14ac:dyDescent="0.25">
      <c r="A2123" t="s">
        <v>2413</v>
      </c>
      <c r="B2123" t="s">
        <v>2918</v>
      </c>
      <c r="C2123" t="s">
        <v>2686</v>
      </c>
      <c r="D2123">
        <v>1225.6216328799992</v>
      </c>
    </row>
    <row r="2124" spans="1:4" x14ac:dyDescent="0.25">
      <c r="A2124" t="s">
        <v>2413</v>
      </c>
      <c r="B2124" t="s">
        <v>2918</v>
      </c>
      <c r="C2124" t="s">
        <v>2682</v>
      </c>
      <c r="D2124">
        <v>6513.4245358200042</v>
      </c>
    </row>
    <row r="2125" spans="1:4" x14ac:dyDescent="0.25">
      <c r="A2125" t="s">
        <v>2413</v>
      </c>
      <c r="B2125" t="s">
        <v>2918</v>
      </c>
      <c r="C2125" t="s">
        <v>137</v>
      </c>
      <c r="D2125">
        <v>799.75897317999977</v>
      </c>
    </row>
    <row r="2126" spans="1:4" x14ac:dyDescent="0.25">
      <c r="A2126" t="s">
        <v>2413</v>
      </c>
      <c r="B2126" t="s">
        <v>2918</v>
      </c>
      <c r="C2126" t="s">
        <v>2677</v>
      </c>
      <c r="D2126">
        <v>36838.473065069964</v>
      </c>
    </row>
    <row r="2127" spans="1:4" x14ac:dyDescent="0.25">
      <c r="A2127" t="s">
        <v>2413</v>
      </c>
      <c r="B2127" t="s">
        <v>2918</v>
      </c>
      <c r="C2127" t="s">
        <v>2681</v>
      </c>
      <c r="D2127">
        <v>11926.20287396001</v>
      </c>
    </row>
    <row r="2128" spans="1:4" x14ac:dyDescent="0.25">
      <c r="A2128" t="s">
        <v>2413</v>
      </c>
      <c r="B2128" t="s">
        <v>2918</v>
      </c>
      <c r="C2128" t="s">
        <v>2683</v>
      </c>
      <c r="D2128">
        <v>129.83182488999998</v>
      </c>
    </row>
    <row r="2129" spans="1:4" x14ac:dyDescent="0.25">
      <c r="A2129" t="s">
        <v>2413</v>
      </c>
      <c r="B2129" t="s">
        <v>2918</v>
      </c>
      <c r="C2129" t="s">
        <v>2679</v>
      </c>
      <c r="D2129">
        <v>116.94082803000001</v>
      </c>
    </row>
    <row r="2130" spans="1:4" x14ac:dyDescent="0.25">
      <c r="A2130" t="s">
        <v>2414</v>
      </c>
      <c r="B2130" t="s">
        <v>2919</v>
      </c>
      <c r="C2130" t="s">
        <v>2680</v>
      </c>
      <c r="D2130">
        <v>21.303512089999998</v>
      </c>
    </row>
    <row r="2131" spans="1:4" x14ac:dyDescent="0.25">
      <c r="A2131" t="s">
        <v>2414</v>
      </c>
      <c r="B2131" t="s">
        <v>2919</v>
      </c>
      <c r="C2131" t="s">
        <v>2682</v>
      </c>
      <c r="D2131">
        <v>3.9981207400000001</v>
      </c>
    </row>
    <row r="2132" spans="1:4" x14ac:dyDescent="0.25">
      <c r="A2132" t="s">
        <v>2414</v>
      </c>
      <c r="B2132" t="s">
        <v>2919</v>
      </c>
      <c r="C2132" t="s">
        <v>2683</v>
      </c>
      <c r="D2132">
        <v>2.3466092999999999</v>
      </c>
    </row>
    <row r="2133" spans="1:4" x14ac:dyDescent="0.25">
      <c r="A2133" t="s">
        <v>2414</v>
      </c>
      <c r="B2133" t="s">
        <v>2920</v>
      </c>
      <c r="C2133" t="s">
        <v>775</v>
      </c>
      <c r="D2133">
        <v>0.98899141000000002</v>
      </c>
    </row>
    <row r="2134" spans="1:4" x14ac:dyDescent="0.25">
      <c r="A2134" t="s">
        <v>2414</v>
      </c>
      <c r="B2134" t="s">
        <v>2920</v>
      </c>
      <c r="C2134" t="s">
        <v>2680</v>
      </c>
      <c r="D2134">
        <v>8.8451388599999987</v>
      </c>
    </row>
    <row r="2135" spans="1:4" x14ac:dyDescent="0.25">
      <c r="A2135" t="s">
        <v>2414</v>
      </c>
      <c r="B2135" t="s">
        <v>2920</v>
      </c>
      <c r="C2135" t="s">
        <v>2682</v>
      </c>
      <c r="D2135">
        <v>47.960232259999998</v>
      </c>
    </row>
    <row r="2136" spans="1:4" x14ac:dyDescent="0.25">
      <c r="A2136" t="s">
        <v>2414</v>
      </c>
      <c r="B2136" t="s">
        <v>2920</v>
      </c>
      <c r="C2136" t="s">
        <v>2677</v>
      </c>
      <c r="D2136">
        <v>5.9219326600000004</v>
      </c>
    </row>
    <row r="2137" spans="1:4" x14ac:dyDescent="0.25">
      <c r="A2137" t="s">
        <v>2414</v>
      </c>
      <c r="B2137" t="s">
        <v>2920</v>
      </c>
      <c r="C2137" t="s">
        <v>2681</v>
      </c>
      <c r="D2137">
        <v>13.40438464</v>
      </c>
    </row>
    <row r="2138" spans="1:4" x14ac:dyDescent="0.25">
      <c r="A2138" t="s">
        <v>2414</v>
      </c>
      <c r="B2138" t="s">
        <v>2921</v>
      </c>
      <c r="C2138" t="s">
        <v>775</v>
      </c>
      <c r="D2138">
        <v>11.296238259999999</v>
      </c>
    </row>
    <row r="2139" spans="1:4" x14ac:dyDescent="0.25">
      <c r="A2139" t="s">
        <v>2414</v>
      </c>
      <c r="B2139" t="s">
        <v>2921</v>
      </c>
      <c r="C2139" t="s">
        <v>2680</v>
      </c>
      <c r="D2139">
        <v>98.133604250000019</v>
      </c>
    </row>
    <row r="2140" spans="1:4" x14ac:dyDescent="0.25">
      <c r="A2140" t="s">
        <v>2414</v>
      </c>
      <c r="B2140" t="s">
        <v>2921</v>
      </c>
      <c r="C2140" t="s">
        <v>2686</v>
      </c>
      <c r="D2140">
        <v>5.9272314000000001</v>
      </c>
    </row>
    <row r="2141" spans="1:4" x14ac:dyDescent="0.25">
      <c r="A2141" t="s">
        <v>2414</v>
      </c>
      <c r="B2141" t="s">
        <v>2921</v>
      </c>
      <c r="C2141" t="s">
        <v>2682</v>
      </c>
      <c r="D2141">
        <v>335.88921715999993</v>
      </c>
    </row>
    <row r="2142" spans="1:4" x14ac:dyDescent="0.25">
      <c r="A2142" t="s">
        <v>2414</v>
      </c>
      <c r="B2142" t="s">
        <v>2921</v>
      </c>
      <c r="C2142" t="s">
        <v>2677</v>
      </c>
      <c r="D2142">
        <v>3.41579751</v>
      </c>
    </row>
    <row r="2143" spans="1:4" x14ac:dyDescent="0.25">
      <c r="A2143" t="s">
        <v>2414</v>
      </c>
      <c r="B2143" t="s">
        <v>2921</v>
      </c>
      <c r="C2143" t="s">
        <v>2681</v>
      </c>
      <c r="D2143">
        <v>63.794470310000001</v>
      </c>
    </row>
    <row r="2144" spans="1:4" x14ac:dyDescent="0.25">
      <c r="A2144" t="s">
        <v>2414</v>
      </c>
      <c r="B2144" t="s">
        <v>2921</v>
      </c>
      <c r="C2144" t="s">
        <v>2683</v>
      </c>
      <c r="D2144">
        <v>19.02270953</v>
      </c>
    </row>
    <row r="2145" spans="1:4" x14ac:dyDescent="0.25">
      <c r="A2145" t="s">
        <v>2414</v>
      </c>
      <c r="B2145" t="s">
        <v>2921</v>
      </c>
      <c r="C2145" t="s">
        <v>2679</v>
      </c>
      <c r="D2145">
        <v>5.0694232599999998</v>
      </c>
    </row>
    <row r="2146" spans="1:4" x14ac:dyDescent="0.25">
      <c r="A2146" t="s">
        <v>2414</v>
      </c>
      <c r="B2146" t="s">
        <v>2922</v>
      </c>
      <c r="C2146" t="s">
        <v>775</v>
      </c>
      <c r="D2146">
        <v>180.77934324000009</v>
      </c>
    </row>
    <row r="2147" spans="1:4" x14ac:dyDescent="0.25">
      <c r="A2147" t="s">
        <v>2414</v>
      </c>
      <c r="B2147" t="s">
        <v>2922</v>
      </c>
      <c r="C2147" t="s">
        <v>2680</v>
      </c>
      <c r="D2147">
        <v>869.63081156999999</v>
      </c>
    </row>
    <row r="2148" spans="1:4" x14ac:dyDescent="0.25">
      <c r="A2148" t="s">
        <v>2414</v>
      </c>
      <c r="B2148" t="s">
        <v>2922</v>
      </c>
      <c r="C2148" t="s">
        <v>2678</v>
      </c>
      <c r="D2148">
        <v>3.4800022799999994</v>
      </c>
    </row>
    <row r="2149" spans="1:4" x14ac:dyDescent="0.25">
      <c r="A2149" t="s">
        <v>2414</v>
      </c>
      <c r="B2149" t="s">
        <v>2922</v>
      </c>
      <c r="C2149" t="s">
        <v>2686</v>
      </c>
      <c r="D2149">
        <v>67.557133209999975</v>
      </c>
    </row>
    <row r="2150" spans="1:4" x14ac:dyDescent="0.25">
      <c r="A2150" t="s">
        <v>2414</v>
      </c>
      <c r="B2150" t="s">
        <v>2922</v>
      </c>
      <c r="C2150" t="s">
        <v>2682</v>
      </c>
      <c r="D2150">
        <v>314.73113620000004</v>
      </c>
    </row>
    <row r="2151" spans="1:4" x14ac:dyDescent="0.25">
      <c r="A2151" t="s">
        <v>2414</v>
      </c>
      <c r="B2151" t="s">
        <v>2922</v>
      </c>
      <c r="C2151" t="s">
        <v>137</v>
      </c>
      <c r="D2151">
        <v>7.2632869000000007</v>
      </c>
    </row>
    <row r="2152" spans="1:4" x14ac:dyDescent="0.25">
      <c r="A2152" t="s">
        <v>2414</v>
      </c>
      <c r="B2152" t="s">
        <v>2922</v>
      </c>
      <c r="C2152" t="s">
        <v>2677</v>
      </c>
      <c r="D2152">
        <v>134.21367525000008</v>
      </c>
    </row>
    <row r="2153" spans="1:4" x14ac:dyDescent="0.25">
      <c r="A2153" t="s">
        <v>2414</v>
      </c>
      <c r="B2153" t="s">
        <v>2922</v>
      </c>
      <c r="C2153" t="s">
        <v>2681</v>
      </c>
      <c r="D2153">
        <v>525.3930958800006</v>
      </c>
    </row>
    <row r="2154" spans="1:4" x14ac:dyDescent="0.25">
      <c r="A2154" t="s">
        <v>2414</v>
      </c>
      <c r="B2154" t="s">
        <v>2922</v>
      </c>
      <c r="C2154" t="s">
        <v>2683</v>
      </c>
      <c r="D2154">
        <v>596.5080226299998</v>
      </c>
    </row>
    <row r="2155" spans="1:4" x14ac:dyDescent="0.25">
      <c r="A2155" t="s">
        <v>2414</v>
      </c>
      <c r="B2155" t="s">
        <v>2922</v>
      </c>
      <c r="C2155" t="s">
        <v>2679</v>
      </c>
      <c r="D2155">
        <v>27.228247829999997</v>
      </c>
    </row>
    <row r="2156" spans="1:4" x14ac:dyDescent="0.25">
      <c r="A2156" t="s">
        <v>2957</v>
      </c>
      <c r="B2156" t="s">
        <v>2919</v>
      </c>
      <c r="C2156" t="s">
        <v>2679</v>
      </c>
      <c r="D2156">
        <v>2891.3452686500018</v>
      </c>
    </row>
    <row r="2157" spans="1:4" x14ac:dyDescent="0.25">
      <c r="A2157" t="s">
        <v>2957</v>
      </c>
      <c r="B2157" t="s">
        <v>2920</v>
      </c>
      <c r="C2157" t="s">
        <v>2679</v>
      </c>
      <c r="D2157">
        <v>3013.6530918499998</v>
      </c>
    </row>
    <row r="2158" spans="1:4" x14ac:dyDescent="0.25">
      <c r="A2158" t="s">
        <v>2957</v>
      </c>
      <c r="B2158" t="s">
        <v>2921</v>
      </c>
      <c r="C2158" t="s">
        <v>2680</v>
      </c>
      <c r="D2158">
        <v>369.47316192999995</v>
      </c>
    </row>
    <row r="2159" spans="1:4" x14ac:dyDescent="0.25">
      <c r="A2159" t="s">
        <v>2957</v>
      </c>
      <c r="B2159" t="s">
        <v>2921</v>
      </c>
      <c r="C2159" t="s">
        <v>2682</v>
      </c>
      <c r="D2159">
        <v>20.511476829999999</v>
      </c>
    </row>
    <row r="2160" spans="1:4" x14ac:dyDescent="0.25">
      <c r="A2160" t="s">
        <v>2957</v>
      </c>
      <c r="B2160" t="s">
        <v>2921</v>
      </c>
      <c r="C2160" t="s">
        <v>2683</v>
      </c>
      <c r="D2160">
        <v>657.07736127999965</v>
      </c>
    </row>
    <row r="2161" spans="1:4" x14ac:dyDescent="0.25">
      <c r="A2161" t="s">
        <v>2957</v>
      </c>
      <c r="B2161" t="s">
        <v>2921</v>
      </c>
      <c r="C2161" t="s">
        <v>2679</v>
      </c>
      <c r="D2161">
        <v>5864.7031054599984</v>
      </c>
    </row>
    <row r="2162" spans="1:4" x14ac:dyDescent="0.25">
      <c r="A2162" t="s">
        <v>2957</v>
      </c>
      <c r="B2162" t="s">
        <v>2922</v>
      </c>
      <c r="C2162" t="s">
        <v>775</v>
      </c>
      <c r="D2162">
        <v>3.4833464799999985</v>
      </c>
    </row>
    <row r="2163" spans="1:4" x14ac:dyDescent="0.25">
      <c r="A2163" t="s">
        <v>2957</v>
      </c>
      <c r="B2163" t="s">
        <v>2922</v>
      </c>
      <c r="C2163" t="s">
        <v>2680</v>
      </c>
      <c r="D2163">
        <v>1450.4128375600017</v>
      </c>
    </row>
    <row r="2164" spans="1:4" x14ac:dyDescent="0.25">
      <c r="A2164" t="s">
        <v>2957</v>
      </c>
      <c r="B2164" t="s">
        <v>2922</v>
      </c>
      <c r="C2164" t="s">
        <v>2678</v>
      </c>
      <c r="D2164">
        <v>79.394622530000007</v>
      </c>
    </row>
    <row r="2165" spans="1:4" x14ac:dyDescent="0.25">
      <c r="A2165" t="s">
        <v>2957</v>
      </c>
      <c r="B2165" t="s">
        <v>2922</v>
      </c>
      <c r="C2165" t="s">
        <v>2686</v>
      </c>
      <c r="D2165">
        <v>23.50080002</v>
      </c>
    </row>
    <row r="2166" spans="1:4" x14ac:dyDescent="0.25">
      <c r="A2166" t="s">
        <v>2957</v>
      </c>
      <c r="B2166" t="s">
        <v>2922</v>
      </c>
      <c r="C2166" t="s">
        <v>2682</v>
      </c>
      <c r="D2166">
        <v>262.27774515999999</v>
      </c>
    </row>
    <row r="2167" spans="1:4" x14ac:dyDescent="0.25">
      <c r="A2167" t="s">
        <v>2957</v>
      </c>
      <c r="B2167" t="s">
        <v>2922</v>
      </c>
      <c r="C2167" t="s">
        <v>137</v>
      </c>
      <c r="D2167">
        <v>0.62344234999999992</v>
      </c>
    </row>
    <row r="2168" spans="1:4" x14ac:dyDescent="0.25">
      <c r="A2168" t="s">
        <v>2957</v>
      </c>
      <c r="B2168" t="s">
        <v>2922</v>
      </c>
      <c r="C2168" t="s">
        <v>2677</v>
      </c>
      <c r="D2168">
        <v>2054.6054594500069</v>
      </c>
    </row>
    <row r="2169" spans="1:4" x14ac:dyDescent="0.25">
      <c r="A2169" t="s">
        <v>2957</v>
      </c>
      <c r="B2169" t="s">
        <v>2922</v>
      </c>
      <c r="C2169" t="s">
        <v>2681</v>
      </c>
      <c r="D2169">
        <v>84.70637324999997</v>
      </c>
    </row>
    <row r="2170" spans="1:4" x14ac:dyDescent="0.25">
      <c r="A2170" t="s">
        <v>2957</v>
      </c>
      <c r="B2170" t="s">
        <v>2922</v>
      </c>
      <c r="C2170" t="s">
        <v>2683</v>
      </c>
      <c r="D2170">
        <v>2066.621104620001</v>
      </c>
    </row>
    <row r="2171" spans="1:4" x14ac:dyDescent="0.25">
      <c r="A2171" t="s">
        <v>2957</v>
      </c>
      <c r="B2171" t="s">
        <v>2922</v>
      </c>
      <c r="C2171" t="s">
        <v>2679</v>
      </c>
      <c r="D2171">
        <v>47065.781066800242</v>
      </c>
    </row>
    <row r="2172" spans="1:4" x14ac:dyDescent="0.25">
      <c r="A2172" t="s">
        <v>2957</v>
      </c>
      <c r="B2172" t="s">
        <v>2918</v>
      </c>
      <c r="C2172" t="s">
        <v>2679</v>
      </c>
      <c r="D2172">
        <v>2218.752940320001</v>
      </c>
    </row>
    <row r="2173" spans="1:4" x14ac:dyDescent="0.25">
      <c r="A2173" t="s">
        <v>2406</v>
      </c>
      <c r="B2173" t="s">
        <v>2923</v>
      </c>
      <c r="C2173" t="s">
        <v>775</v>
      </c>
      <c r="D2173">
        <v>1.7227307999999995</v>
      </c>
    </row>
    <row r="2174" spans="1:4" x14ac:dyDescent="0.25">
      <c r="A2174" t="s">
        <v>2406</v>
      </c>
      <c r="B2174" t="s">
        <v>2924</v>
      </c>
      <c r="C2174" t="s">
        <v>775</v>
      </c>
      <c r="D2174">
        <v>1.9905603999999999</v>
      </c>
    </row>
    <row r="2175" spans="1:4" x14ac:dyDescent="0.25">
      <c r="A2175" t="s">
        <v>2406</v>
      </c>
      <c r="B2175" t="s">
        <v>2926</v>
      </c>
      <c r="C2175" t="s">
        <v>775</v>
      </c>
      <c r="D2175">
        <v>2.1611099899999999</v>
      </c>
    </row>
    <row r="2176" spans="1:4" x14ac:dyDescent="0.25">
      <c r="A2176" t="s">
        <v>2406</v>
      </c>
      <c r="B2176" t="s">
        <v>2925</v>
      </c>
      <c r="C2176" t="s">
        <v>775</v>
      </c>
      <c r="D2176">
        <v>9.6379090299999994</v>
      </c>
    </row>
    <row r="2177" spans="1:4" x14ac:dyDescent="0.25">
      <c r="A2177" t="s">
        <v>2406</v>
      </c>
      <c r="B2177" t="s">
        <v>2927</v>
      </c>
      <c r="C2177" t="s">
        <v>775</v>
      </c>
      <c r="D2177">
        <v>129.79707908</v>
      </c>
    </row>
    <row r="2178" spans="1:4" x14ac:dyDescent="0.25">
      <c r="A2178" t="s">
        <v>2406</v>
      </c>
      <c r="B2178" t="s">
        <v>2928</v>
      </c>
      <c r="C2178" t="s">
        <v>775</v>
      </c>
      <c r="D2178">
        <v>0.81900686</v>
      </c>
    </row>
    <row r="2179" spans="1:4" x14ac:dyDescent="0.25">
      <c r="A2179" t="s">
        <v>2406</v>
      </c>
      <c r="B2179" t="s">
        <v>2923</v>
      </c>
      <c r="C2179" t="s">
        <v>2680</v>
      </c>
      <c r="D2179">
        <v>0.30047082999999997</v>
      </c>
    </row>
    <row r="2180" spans="1:4" x14ac:dyDescent="0.25">
      <c r="A2180" t="s">
        <v>2406</v>
      </c>
      <c r="B2180" t="s">
        <v>2924</v>
      </c>
      <c r="C2180" t="s">
        <v>2680</v>
      </c>
      <c r="D2180">
        <v>2.3895421999999997</v>
      </c>
    </row>
    <row r="2181" spans="1:4" x14ac:dyDescent="0.25">
      <c r="A2181" t="s">
        <v>2406</v>
      </c>
      <c r="B2181" t="s">
        <v>2926</v>
      </c>
      <c r="C2181" t="s">
        <v>2680</v>
      </c>
      <c r="D2181">
        <v>0.71264844000000005</v>
      </c>
    </row>
    <row r="2182" spans="1:4" x14ac:dyDescent="0.25">
      <c r="A2182" t="s">
        <v>2406</v>
      </c>
      <c r="B2182" t="s">
        <v>2925</v>
      </c>
      <c r="C2182" t="s">
        <v>2680</v>
      </c>
      <c r="D2182">
        <v>8.5127512500000009</v>
      </c>
    </row>
    <row r="2183" spans="1:4" x14ac:dyDescent="0.25">
      <c r="A2183" t="s">
        <v>2406</v>
      </c>
      <c r="B2183" t="s">
        <v>2927</v>
      </c>
      <c r="C2183" t="s">
        <v>2680</v>
      </c>
      <c r="D2183">
        <v>773.4298680500001</v>
      </c>
    </row>
    <row r="2184" spans="1:4" x14ac:dyDescent="0.25">
      <c r="A2184" t="s">
        <v>2406</v>
      </c>
      <c r="B2184" t="s">
        <v>2928</v>
      </c>
      <c r="C2184" t="s">
        <v>2680</v>
      </c>
      <c r="D2184">
        <v>89.571689769999992</v>
      </c>
    </row>
    <row r="2185" spans="1:4" x14ac:dyDescent="0.25">
      <c r="A2185" t="s">
        <v>2406</v>
      </c>
      <c r="B2185" t="s">
        <v>2923</v>
      </c>
      <c r="C2185" t="s">
        <v>2678</v>
      </c>
      <c r="D2185">
        <v>0.96828654999999986</v>
      </c>
    </row>
    <row r="2186" spans="1:4" x14ac:dyDescent="0.25">
      <c r="A2186" t="s">
        <v>2406</v>
      </c>
      <c r="B2186" t="s">
        <v>2924</v>
      </c>
      <c r="C2186" t="s">
        <v>2678</v>
      </c>
      <c r="D2186">
        <v>7.5421636200000002</v>
      </c>
    </row>
    <row r="2187" spans="1:4" x14ac:dyDescent="0.25">
      <c r="A2187" t="s">
        <v>2406</v>
      </c>
      <c r="B2187" t="s">
        <v>2926</v>
      </c>
      <c r="C2187" t="s">
        <v>2678</v>
      </c>
      <c r="D2187">
        <v>1.3458488699999998</v>
      </c>
    </row>
    <row r="2188" spans="1:4" x14ac:dyDescent="0.25">
      <c r="A2188" t="s">
        <v>2406</v>
      </c>
      <c r="B2188" t="s">
        <v>2925</v>
      </c>
      <c r="C2188" t="s">
        <v>2678</v>
      </c>
      <c r="D2188">
        <v>8.7707896400000021</v>
      </c>
    </row>
    <row r="2189" spans="1:4" x14ac:dyDescent="0.25">
      <c r="A2189" t="s">
        <v>2406</v>
      </c>
      <c r="B2189" t="s">
        <v>2927</v>
      </c>
      <c r="C2189" t="s">
        <v>2678</v>
      </c>
      <c r="D2189">
        <v>166.29101989</v>
      </c>
    </row>
    <row r="2190" spans="1:4" x14ac:dyDescent="0.25">
      <c r="A2190" t="s">
        <v>2406</v>
      </c>
      <c r="B2190" t="s">
        <v>2923</v>
      </c>
      <c r="C2190" t="s">
        <v>2686</v>
      </c>
      <c r="D2190">
        <v>1.8894330499999998</v>
      </c>
    </row>
    <row r="2191" spans="1:4" x14ac:dyDescent="0.25">
      <c r="A2191" t="s">
        <v>2406</v>
      </c>
      <c r="B2191" t="s">
        <v>2924</v>
      </c>
      <c r="C2191" t="s">
        <v>2686</v>
      </c>
      <c r="D2191">
        <v>3.237298159999999</v>
      </c>
    </row>
    <row r="2192" spans="1:4" x14ac:dyDescent="0.25">
      <c r="A2192" t="s">
        <v>2406</v>
      </c>
      <c r="B2192" t="s">
        <v>2926</v>
      </c>
      <c r="C2192" t="s">
        <v>2686</v>
      </c>
      <c r="D2192">
        <v>811.70855241999971</v>
      </c>
    </row>
    <row r="2193" spans="1:4" x14ac:dyDescent="0.25">
      <c r="A2193" t="s">
        <v>2406</v>
      </c>
      <c r="B2193" t="s">
        <v>2927</v>
      </c>
      <c r="C2193" t="s">
        <v>2686</v>
      </c>
      <c r="D2193">
        <v>2307.2256459800005</v>
      </c>
    </row>
    <row r="2194" spans="1:4" x14ac:dyDescent="0.25">
      <c r="A2194" t="s">
        <v>2406</v>
      </c>
      <c r="B2194" t="s">
        <v>2923</v>
      </c>
      <c r="C2194" t="s">
        <v>2682</v>
      </c>
      <c r="D2194">
        <v>5.2036146900000002</v>
      </c>
    </row>
    <row r="2195" spans="1:4" x14ac:dyDescent="0.25">
      <c r="A2195" t="s">
        <v>2406</v>
      </c>
      <c r="B2195" t="s">
        <v>2924</v>
      </c>
      <c r="C2195" t="s">
        <v>2682</v>
      </c>
      <c r="D2195">
        <v>53.642711869999943</v>
      </c>
    </row>
    <row r="2196" spans="1:4" x14ac:dyDescent="0.25">
      <c r="A2196" t="s">
        <v>2406</v>
      </c>
      <c r="B2196" t="s">
        <v>2926</v>
      </c>
      <c r="C2196" t="s">
        <v>2682</v>
      </c>
      <c r="D2196">
        <v>21.346864799999992</v>
      </c>
    </row>
    <row r="2197" spans="1:4" x14ac:dyDescent="0.25">
      <c r="A2197" t="s">
        <v>2406</v>
      </c>
      <c r="B2197" t="s">
        <v>2925</v>
      </c>
      <c r="C2197" t="s">
        <v>2682</v>
      </c>
      <c r="D2197">
        <v>4.2403147299999997</v>
      </c>
    </row>
    <row r="2198" spans="1:4" x14ac:dyDescent="0.25">
      <c r="A2198" t="s">
        <v>2406</v>
      </c>
      <c r="B2198" t="s">
        <v>2927</v>
      </c>
      <c r="C2198" t="s">
        <v>2682</v>
      </c>
      <c r="D2198">
        <v>121.94575596999998</v>
      </c>
    </row>
    <row r="2199" spans="1:4" x14ac:dyDescent="0.25">
      <c r="A2199" t="s">
        <v>2406</v>
      </c>
      <c r="B2199" t="s">
        <v>2928</v>
      </c>
      <c r="C2199" t="s">
        <v>2682</v>
      </c>
      <c r="D2199">
        <v>3.9381434099999999</v>
      </c>
    </row>
    <row r="2200" spans="1:4" x14ac:dyDescent="0.25">
      <c r="A2200" t="s">
        <v>2406</v>
      </c>
      <c r="B2200" t="s">
        <v>2923</v>
      </c>
      <c r="C2200" t="s">
        <v>137</v>
      </c>
      <c r="D2200">
        <v>0.30065374</v>
      </c>
    </row>
    <row r="2201" spans="1:4" x14ac:dyDescent="0.25">
      <c r="A2201" t="s">
        <v>2406</v>
      </c>
      <c r="B2201" t="s">
        <v>2924</v>
      </c>
      <c r="C2201" t="s">
        <v>137</v>
      </c>
      <c r="D2201">
        <v>1.5259208700000002</v>
      </c>
    </row>
    <row r="2202" spans="1:4" x14ac:dyDescent="0.25">
      <c r="A2202" t="s">
        <v>2406</v>
      </c>
      <c r="B2202" t="s">
        <v>2927</v>
      </c>
      <c r="C2202" t="s">
        <v>137</v>
      </c>
      <c r="D2202">
        <v>4.3813801799999998</v>
      </c>
    </row>
    <row r="2203" spans="1:4" x14ac:dyDescent="0.25">
      <c r="A2203" t="s">
        <v>2406</v>
      </c>
      <c r="B2203" t="s">
        <v>2923</v>
      </c>
      <c r="C2203" t="s">
        <v>2677</v>
      </c>
      <c r="D2203">
        <v>12.773882340000007</v>
      </c>
    </row>
    <row r="2204" spans="1:4" x14ac:dyDescent="0.25">
      <c r="A2204" t="s">
        <v>2406</v>
      </c>
      <c r="B2204" t="s">
        <v>2924</v>
      </c>
      <c r="C2204" t="s">
        <v>2677</v>
      </c>
      <c r="D2204">
        <v>63.59501697999999</v>
      </c>
    </row>
    <row r="2205" spans="1:4" x14ac:dyDescent="0.25">
      <c r="A2205" t="s">
        <v>2406</v>
      </c>
      <c r="B2205" t="s">
        <v>2926</v>
      </c>
      <c r="C2205" t="s">
        <v>2677</v>
      </c>
      <c r="D2205">
        <v>31.331400729999991</v>
      </c>
    </row>
    <row r="2206" spans="1:4" x14ac:dyDescent="0.25">
      <c r="A2206" t="s">
        <v>2406</v>
      </c>
      <c r="B2206" t="s">
        <v>2925</v>
      </c>
      <c r="C2206" t="s">
        <v>2677</v>
      </c>
      <c r="D2206">
        <v>303.88533575000105</v>
      </c>
    </row>
    <row r="2207" spans="1:4" x14ac:dyDescent="0.25">
      <c r="A2207" t="s">
        <v>2406</v>
      </c>
      <c r="B2207" t="s">
        <v>2927</v>
      </c>
      <c r="C2207" t="s">
        <v>2677</v>
      </c>
      <c r="D2207">
        <v>3887.9112569099893</v>
      </c>
    </row>
    <row r="2208" spans="1:4" x14ac:dyDescent="0.25">
      <c r="A2208" t="s">
        <v>2406</v>
      </c>
      <c r="B2208" t="s">
        <v>2923</v>
      </c>
      <c r="C2208" t="s">
        <v>2681</v>
      </c>
      <c r="D2208">
        <v>2.04211367</v>
      </c>
    </row>
    <row r="2209" spans="1:4" x14ac:dyDescent="0.25">
      <c r="A2209" t="s">
        <v>2406</v>
      </c>
      <c r="B2209" t="s">
        <v>2924</v>
      </c>
      <c r="C2209" t="s">
        <v>2681</v>
      </c>
      <c r="D2209">
        <v>4.0111395199999995</v>
      </c>
    </row>
    <row r="2210" spans="1:4" x14ac:dyDescent="0.25">
      <c r="A2210" t="s">
        <v>2406</v>
      </c>
      <c r="B2210" t="s">
        <v>2926</v>
      </c>
      <c r="C2210" t="s">
        <v>2681</v>
      </c>
      <c r="D2210">
        <v>2.9654983400000003</v>
      </c>
    </row>
    <row r="2211" spans="1:4" x14ac:dyDescent="0.25">
      <c r="A2211" t="s">
        <v>2406</v>
      </c>
      <c r="B2211" t="s">
        <v>2925</v>
      </c>
      <c r="C2211" t="s">
        <v>2681</v>
      </c>
      <c r="D2211">
        <v>14.600805630000002</v>
      </c>
    </row>
    <row r="2212" spans="1:4" x14ac:dyDescent="0.25">
      <c r="A2212" t="s">
        <v>2406</v>
      </c>
      <c r="B2212" t="s">
        <v>2927</v>
      </c>
      <c r="C2212" t="s">
        <v>2681</v>
      </c>
      <c r="D2212">
        <v>219.07003032999981</v>
      </c>
    </row>
    <row r="2213" spans="1:4" x14ac:dyDescent="0.25">
      <c r="A2213" t="s">
        <v>2406</v>
      </c>
      <c r="B2213" t="s">
        <v>2928</v>
      </c>
      <c r="C2213" t="s">
        <v>2681</v>
      </c>
      <c r="D2213">
        <v>6.3908466800000001</v>
      </c>
    </row>
    <row r="2214" spans="1:4" x14ac:dyDescent="0.25">
      <c r="A2214" t="s">
        <v>2406</v>
      </c>
      <c r="B2214" t="s">
        <v>2923</v>
      </c>
      <c r="C2214" t="s">
        <v>2683</v>
      </c>
      <c r="D2214">
        <v>2.50502848</v>
      </c>
    </row>
    <row r="2215" spans="1:4" x14ac:dyDescent="0.25">
      <c r="A2215" t="s">
        <v>2406</v>
      </c>
      <c r="B2215" t="s">
        <v>2924</v>
      </c>
      <c r="C2215" t="s">
        <v>2683</v>
      </c>
      <c r="D2215">
        <v>5.2999960400000008</v>
      </c>
    </row>
    <row r="2216" spans="1:4" x14ac:dyDescent="0.25">
      <c r="A2216" t="s">
        <v>2406</v>
      </c>
      <c r="B2216" t="s">
        <v>2926</v>
      </c>
      <c r="C2216" t="s">
        <v>2683</v>
      </c>
      <c r="D2216">
        <v>8.9637718199999998</v>
      </c>
    </row>
    <row r="2217" spans="1:4" x14ac:dyDescent="0.25">
      <c r="A2217" t="s">
        <v>2406</v>
      </c>
      <c r="B2217" t="s">
        <v>2925</v>
      </c>
      <c r="C2217" t="s">
        <v>2683</v>
      </c>
      <c r="D2217">
        <v>18.067408810000003</v>
      </c>
    </row>
    <row r="2218" spans="1:4" x14ac:dyDescent="0.25">
      <c r="A2218" t="s">
        <v>2406</v>
      </c>
      <c r="B2218" t="s">
        <v>2927</v>
      </c>
      <c r="C2218" t="s">
        <v>2683</v>
      </c>
      <c r="D2218">
        <v>98.159929870000013</v>
      </c>
    </row>
    <row r="2219" spans="1:4" x14ac:dyDescent="0.25">
      <c r="A2219" t="s">
        <v>2406</v>
      </c>
      <c r="B2219" t="s">
        <v>2923</v>
      </c>
      <c r="C2219" t="s">
        <v>2679</v>
      </c>
      <c r="D2219">
        <v>2.8637830699999989</v>
      </c>
    </row>
    <row r="2220" spans="1:4" x14ac:dyDescent="0.25">
      <c r="A2220" t="s">
        <v>2406</v>
      </c>
      <c r="B2220" t="s">
        <v>2924</v>
      </c>
      <c r="C2220" t="s">
        <v>2679</v>
      </c>
      <c r="D2220">
        <v>22.942348300000017</v>
      </c>
    </row>
    <row r="2221" spans="1:4" x14ac:dyDescent="0.25">
      <c r="A2221" t="s">
        <v>2406</v>
      </c>
      <c r="B2221" t="s">
        <v>2926</v>
      </c>
      <c r="C2221" t="s">
        <v>2679</v>
      </c>
      <c r="D2221">
        <v>28.586506139999994</v>
      </c>
    </row>
    <row r="2222" spans="1:4" x14ac:dyDescent="0.25">
      <c r="A2222" t="s">
        <v>2406</v>
      </c>
      <c r="B2222" t="s">
        <v>2925</v>
      </c>
      <c r="C2222" t="s">
        <v>2679</v>
      </c>
      <c r="D2222">
        <v>64.994937039999996</v>
      </c>
    </row>
    <row r="2223" spans="1:4" x14ac:dyDescent="0.25">
      <c r="A2223" t="s">
        <v>2406</v>
      </c>
      <c r="B2223" t="s">
        <v>2927</v>
      </c>
      <c r="C2223" t="s">
        <v>2679</v>
      </c>
      <c r="D2223">
        <v>41.361638459999995</v>
      </c>
    </row>
    <row r="2224" spans="1:4" x14ac:dyDescent="0.25">
      <c r="A2224" t="s">
        <v>2411</v>
      </c>
      <c r="B2224" t="s">
        <v>2923</v>
      </c>
      <c r="C2224" t="s">
        <v>775</v>
      </c>
      <c r="D2224">
        <v>1.0440298800000001</v>
      </c>
    </row>
    <row r="2225" spans="1:4" x14ac:dyDescent="0.25">
      <c r="A2225" t="s">
        <v>2411</v>
      </c>
      <c r="B2225" t="s">
        <v>2924</v>
      </c>
      <c r="C2225" t="s">
        <v>775</v>
      </c>
      <c r="D2225">
        <v>8.3214418199999987</v>
      </c>
    </row>
    <row r="2226" spans="1:4" x14ac:dyDescent="0.25">
      <c r="A2226" t="s">
        <v>2411</v>
      </c>
      <c r="B2226" t="s">
        <v>2926</v>
      </c>
      <c r="C2226" t="s">
        <v>775</v>
      </c>
      <c r="D2226">
        <v>37.963385549999991</v>
      </c>
    </row>
    <row r="2227" spans="1:4" x14ac:dyDescent="0.25">
      <c r="A2227" t="s">
        <v>2411</v>
      </c>
      <c r="B2227" t="s">
        <v>2925</v>
      </c>
      <c r="C2227" t="s">
        <v>775</v>
      </c>
      <c r="D2227">
        <v>71.398029710000017</v>
      </c>
    </row>
    <row r="2228" spans="1:4" x14ac:dyDescent="0.25">
      <c r="A2228" t="s">
        <v>2411</v>
      </c>
      <c r="B2228" t="s">
        <v>2927</v>
      </c>
      <c r="C2228" t="s">
        <v>775</v>
      </c>
      <c r="D2228">
        <v>318.45777873000003</v>
      </c>
    </row>
    <row r="2229" spans="1:4" x14ac:dyDescent="0.25">
      <c r="A2229" t="s">
        <v>2411</v>
      </c>
      <c r="B2229" t="s">
        <v>2928</v>
      </c>
      <c r="C2229" t="s">
        <v>775</v>
      </c>
      <c r="D2229">
        <v>4745.7848602599988</v>
      </c>
    </row>
    <row r="2230" spans="1:4" x14ac:dyDescent="0.25">
      <c r="A2230" t="s">
        <v>2411</v>
      </c>
      <c r="B2230" t="s">
        <v>2923</v>
      </c>
      <c r="C2230" t="s">
        <v>2680</v>
      </c>
      <c r="D2230">
        <v>2.2940160400000003</v>
      </c>
    </row>
    <row r="2231" spans="1:4" x14ac:dyDescent="0.25">
      <c r="A2231" t="s">
        <v>2411</v>
      </c>
      <c r="B2231" t="s">
        <v>2924</v>
      </c>
      <c r="C2231" t="s">
        <v>2680</v>
      </c>
      <c r="D2231">
        <v>10.149778779999998</v>
      </c>
    </row>
    <row r="2232" spans="1:4" x14ac:dyDescent="0.25">
      <c r="A2232" t="s">
        <v>2411</v>
      </c>
      <c r="B2232" t="s">
        <v>2926</v>
      </c>
      <c r="C2232" t="s">
        <v>2680</v>
      </c>
      <c r="D2232">
        <v>33.943175449999991</v>
      </c>
    </row>
    <row r="2233" spans="1:4" x14ac:dyDescent="0.25">
      <c r="A2233" t="s">
        <v>2411</v>
      </c>
      <c r="B2233" t="s">
        <v>2925</v>
      </c>
      <c r="C2233" t="s">
        <v>2680</v>
      </c>
      <c r="D2233">
        <v>136.19255531000005</v>
      </c>
    </row>
    <row r="2234" spans="1:4" x14ac:dyDescent="0.25">
      <c r="A2234" t="s">
        <v>2411</v>
      </c>
      <c r="B2234" t="s">
        <v>2927</v>
      </c>
      <c r="C2234" t="s">
        <v>2680</v>
      </c>
      <c r="D2234">
        <v>1670.3423755899998</v>
      </c>
    </row>
    <row r="2235" spans="1:4" x14ac:dyDescent="0.25">
      <c r="A2235" t="s">
        <v>2411</v>
      </c>
      <c r="B2235" t="s">
        <v>2928</v>
      </c>
      <c r="C2235" t="s">
        <v>2680</v>
      </c>
      <c r="D2235">
        <v>16903.847885409967</v>
      </c>
    </row>
    <row r="2236" spans="1:4" x14ac:dyDescent="0.25">
      <c r="A2236" t="s">
        <v>2411</v>
      </c>
      <c r="B2236" t="s">
        <v>2923</v>
      </c>
      <c r="C2236" t="s">
        <v>2678</v>
      </c>
      <c r="D2236">
        <v>2.9880619899999989</v>
      </c>
    </row>
    <row r="2237" spans="1:4" x14ac:dyDescent="0.25">
      <c r="A2237" t="s">
        <v>2411</v>
      </c>
      <c r="B2237" t="s">
        <v>2924</v>
      </c>
      <c r="C2237" t="s">
        <v>2678</v>
      </c>
      <c r="D2237">
        <v>29.583170109999994</v>
      </c>
    </row>
    <row r="2238" spans="1:4" x14ac:dyDescent="0.25">
      <c r="A2238" t="s">
        <v>2411</v>
      </c>
      <c r="B2238" t="s">
        <v>2926</v>
      </c>
      <c r="C2238" t="s">
        <v>2678</v>
      </c>
      <c r="D2238">
        <v>101.97630700999997</v>
      </c>
    </row>
    <row r="2239" spans="1:4" x14ac:dyDescent="0.25">
      <c r="A2239" t="s">
        <v>2411</v>
      </c>
      <c r="B2239" t="s">
        <v>2925</v>
      </c>
      <c r="C2239" t="s">
        <v>2678</v>
      </c>
      <c r="D2239">
        <v>658.01925033000009</v>
      </c>
    </row>
    <row r="2240" spans="1:4" x14ac:dyDescent="0.25">
      <c r="A2240" t="s">
        <v>2411</v>
      </c>
      <c r="B2240" t="s">
        <v>2927</v>
      </c>
      <c r="C2240" t="s">
        <v>2678</v>
      </c>
      <c r="D2240">
        <v>2741.2094572000078</v>
      </c>
    </row>
    <row r="2241" spans="1:4" x14ac:dyDescent="0.25">
      <c r="A2241" t="s">
        <v>2411</v>
      </c>
      <c r="B2241" t="s">
        <v>2928</v>
      </c>
      <c r="C2241" t="s">
        <v>2678</v>
      </c>
      <c r="D2241">
        <v>18811.740988460093</v>
      </c>
    </row>
    <row r="2242" spans="1:4" x14ac:dyDescent="0.25">
      <c r="A2242" t="s">
        <v>2411</v>
      </c>
      <c r="B2242" t="s">
        <v>2923</v>
      </c>
      <c r="C2242" t="s">
        <v>2686</v>
      </c>
      <c r="D2242">
        <v>0.84492089000000015</v>
      </c>
    </row>
    <row r="2243" spans="1:4" x14ac:dyDescent="0.25">
      <c r="A2243" t="s">
        <v>2411</v>
      </c>
      <c r="B2243" t="s">
        <v>2924</v>
      </c>
      <c r="C2243" t="s">
        <v>2686</v>
      </c>
      <c r="D2243">
        <v>12.355664330000002</v>
      </c>
    </row>
    <row r="2244" spans="1:4" x14ac:dyDescent="0.25">
      <c r="A2244" t="s">
        <v>2411</v>
      </c>
      <c r="B2244" t="s">
        <v>2926</v>
      </c>
      <c r="C2244" t="s">
        <v>2686</v>
      </c>
      <c r="D2244">
        <v>28.542438610000005</v>
      </c>
    </row>
    <row r="2245" spans="1:4" x14ac:dyDescent="0.25">
      <c r="A2245" t="s">
        <v>2411</v>
      </c>
      <c r="B2245" t="s">
        <v>2925</v>
      </c>
      <c r="C2245" t="s">
        <v>2686</v>
      </c>
      <c r="D2245">
        <v>215.36062903000001</v>
      </c>
    </row>
    <row r="2246" spans="1:4" x14ac:dyDescent="0.25">
      <c r="A2246" t="s">
        <v>2411</v>
      </c>
      <c r="B2246" t="s">
        <v>2927</v>
      </c>
      <c r="C2246" t="s">
        <v>2686</v>
      </c>
      <c r="D2246">
        <v>2238.9621695099977</v>
      </c>
    </row>
    <row r="2247" spans="1:4" x14ac:dyDescent="0.25">
      <c r="A2247" t="s">
        <v>2411</v>
      </c>
      <c r="B2247" t="s">
        <v>2928</v>
      </c>
      <c r="C2247" t="s">
        <v>2686</v>
      </c>
      <c r="D2247">
        <v>136.04693470000004</v>
      </c>
    </row>
    <row r="2248" spans="1:4" x14ac:dyDescent="0.25">
      <c r="A2248" t="s">
        <v>2411</v>
      </c>
      <c r="B2248" t="s">
        <v>2923</v>
      </c>
      <c r="C2248" t="s">
        <v>2682</v>
      </c>
      <c r="D2248">
        <v>5.3220947199999991</v>
      </c>
    </row>
    <row r="2249" spans="1:4" x14ac:dyDescent="0.25">
      <c r="A2249" t="s">
        <v>2411</v>
      </c>
      <c r="B2249" t="s">
        <v>2924</v>
      </c>
      <c r="C2249" t="s">
        <v>2682</v>
      </c>
      <c r="D2249">
        <v>41.817032740000016</v>
      </c>
    </row>
    <row r="2250" spans="1:4" x14ac:dyDescent="0.25">
      <c r="A2250" t="s">
        <v>2411</v>
      </c>
      <c r="B2250" t="s">
        <v>2926</v>
      </c>
      <c r="C2250" t="s">
        <v>2682</v>
      </c>
      <c r="D2250">
        <v>203.3579965399999</v>
      </c>
    </row>
    <row r="2251" spans="1:4" x14ac:dyDescent="0.25">
      <c r="A2251" t="s">
        <v>2411</v>
      </c>
      <c r="B2251" t="s">
        <v>2925</v>
      </c>
      <c r="C2251" t="s">
        <v>2682</v>
      </c>
      <c r="D2251">
        <v>873.6428711899988</v>
      </c>
    </row>
    <row r="2252" spans="1:4" x14ac:dyDescent="0.25">
      <c r="A2252" t="s">
        <v>2411</v>
      </c>
      <c r="B2252" t="s">
        <v>2927</v>
      </c>
      <c r="C2252" t="s">
        <v>2682</v>
      </c>
      <c r="D2252">
        <v>12227.413490880001</v>
      </c>
    </row>
    <row r="2253" spans="1:4" x14ac:dyDescent="0.25">
      <c r="A2253" t="s">
        <v>2411</v>
      </c>
      <c r="B2253" t="s">
        <v>2928</v>
      </c>
      <c r="C2253" t="s">
        <v>2682</v>
      </c>
      <c r="D2253">
        <v>5907.3981608399981</v>
      </c>
    </row>
    <row r="2254" spans="1:4" x14ac:dyDescent="0.25">
      <c r="A2254" t="s">
        <v>2411</v>
      </c>
      <c r="B2254" t="s">
        <v>2923</v>
      </c>
      <c r="C2254" t="s">
        <v>137</v>
      </c>
      <c r="D2254">
        <v>1.6542257400000002</v>
      </c>
    </row>
    <row r="2255" spans="1:4" x14ac:dyDescent="0.25">
      <c r="A2255" t="s">
        <v>2411</v>
      </c>
      <c r="B2255" t="s">
        <v>2924</v>
      </c>
      <c r="C2255" t="s">
        <v>137</v>
      </c>
      <c r="D2255">
        <v>58.328887679999987</v>
      </c>
    </row>
    <row r="2256" spans="1:4" x14ac:dyDescent="0.25">
      <c r="A2256" t="s">
        <v>2411</v>
      </c>
      <c r="B2256" t="s">
        <v>2926</v>
      </c>
      <c r="C2256" t="s">
        <v>137</v>
      </c>
      <c r="D2256">
        <v>214.92451066000001</v>
      </c>
    </row>
    <row r="2257" spans="1:4" x14ac:dyDescent="0.25">
      <c r="A2257" t="s">
        <v>2411</v>
      </c>
      <c r="B2257" t="s">
        <v>2925</v>
      </c>
      <c r="C2257" t="s">
        <v>137</v>
      </c>
      <c r="D2257">
        <v>600.02811293999991</v>
      </c>
    </row>
    <row r="2258" spans="1:4" x14ac:dyDescent="0.25">
      <c r="A2258" t="s">
        <v>2411</v>
      </c>
      <c r="B2258" t="s">
        <v>2927</v>
      </c>
      <c r="C2258" t="s">
        <v>137</v>
      </c>
      <c r="D2258">
        <v>4336.2487747499981</v>
      </c>
    </row>
    <row r="2259" spans="1:4" x14ac:dyDescent="0.25">
      <c r="A2259" t="s">
        <v>2411</v>
      </c>
      <c r="B2259" t="s">
        <v>2928</v>
      </c>
      <c r="C2259" t="s">
        <v>137</v>
      </c>
      <c r="D2259">
        <v>284.60116026999992</v>
      </c>
    </row>
    <row r="2260" spans="1:4" x14ac:dyDescent="0.25">
      <c r="A2260" t="s">
        <v>2411</v>
      </c>
      <c r="B2260" t="s">
        <v>2923</v>
      </c>
      <c r="C2260" t="s">
        <v>2677</v>
      </c>
      <c r="D2260">
        <v>45.517240089999994</v>
      </c>
    </row>
    <row r="2261" spans="1:4" x14ac:dyDescent="0.25">
      <c r="A2261" t="s">
        <v>2411</v>
      </c>
      <c r="B2261" t="s">
        <v>2924</v>
      </c>
      <c r="C2261" t="s">
        <v>2677</v>
      </c>
      <c r="D2261">
        <v>417.32381639000005</v>
      </c>
    </row>
    <row r="2262" spans="1:4" x14ac:dyDescent="0.25">
      <c r="A2262" t="s">
        <v>2411</v>
      </c>
      <c r="B2262" t="s">
        <v>2926</v>
      </c>
      <c r="C2262" t="s">
        <v>2677</v>
      </c>
      <c r="D2262">
        <v>1265.7227337400004</v>
      </c>
    </row>
    <row r="2263" spans="1:4" x14ac:dyDescent="0.25">
      <c r="A2263" t="s">
        <v>2411</v>
      </c>
      <c r="B2263" t="s">
        <v>2925</v>
      </c>
      <c r="C2263" t="s">
        <v>2677</v>
      </c>
      <c r="D2263">
        <v>8511.9917980599512</v>
      </c>
    </row>
    <row r="2264" spans="1:4" x14ac:dyDescent="0.25">
      <c r="A2264" t="s">
        <v>2411</v>
      </c>
      <c r="B2264" t="s">
        <v>2927</v>
      </c>
      <c r="C2264" t="s">
        <v>2677</v>
      </c>
      <c r="D2264">
        <v>43370.23311353966</v>
      </c>
    </row>
    <row r="2265" spans="1:4" x14ac:dyDescent="0.25">
      <c r="A2265" t="s">
        <v>2411</v>
      </c>
      <c r="B2265" t="s">
        <v>2928</v>
      </c>
      <c r="C2265" t="s">
        <v>2677</v>
      </c>
      <c r="D2265">
        <v>380994.80518669094</v>
      </c>
    </row>
    <row r="2266" spans="1:4" x14ac:dyDescent="0.25">
      <c r="A2266" t="s">
        <v>2411</v>
      </c>
      <c r="B2266" t="s">
        <v>2923</v>
      </c>
      <c r="C2266" t="s">
        <v>2681</v>
      </c>
      <c r="D2266">
        <v>1.2844105999999997</v>
      </c>
    </row>
    <row r="2267" spans="1:4" x14ac:dyDescent="0.25">
      <c r="A2267" t="s">
        <v>2411</v>
      </c>
      <c r="B2267" t="s">
        <v>2924</v>
      </c>
      <c r="C2267" t="s">
        <v>2681</v>
      </c>
      <c r="D2267">
        <v>12.881698640000002</v>
      </c>
    </row>
    <row r="2268" spans="1:4" x14ac:dyDescent="0.25">
      <c r="A2268" t="s">
        <v>2411</v>
      </c>
      <c r="B2268" t="s">
        <v>2926</v>
      </c>
      <c r="C2268" t="s">
        <v>2681</v>
      </c>
      <c r="D2268">
        <v>77.556963279999991</v>
      </c>
    </row>
    <row r="2269" spans="1:4" x14ac:dyDescent="0.25">
      <c r="A2269" t="s">
        <v>2411</v>
      </c>
      <c r="B2269" t="s">
        <v>2925</v>
      </c>
      <c r="C2269" t="s">
        <v>2681</v>
      </c>
      <c r="D2269">
        <v>251.18823817999996</v>
      </c>
    </row>
    <row r="2270" spans="1:4" x14ac:dyDescent="0.25">
      <c r="A2270" t="s">
        <v>2411</v>
      </c>
      <c r="B2270" t="s">
        <v>2927</v>
      </c>
      <c r="C2270" t="s">
        <v>2681</v>
      </c>
      <c r="D2270">
        <v>3506.1333958199948</v>
      </c>
    </row>
    <row r="2271" spans="1:4" x14ac:dyDescent="0.25">
      <c r="A2271" t="s">
        <v>2411</v>
      </c>
      <c r="B2271" t="s">
        <v>2928</v>
      </c>
      <c r="C2271" t="s">
        <v>2681</v>
      </c>
      <c r="D2271">
        <v>23115.384926899944</v>
      </c>
    </row>
    <row r="2272" spans="1:4" x14ac:dyDescent="0.25">
      <c r="A2272" t="s">
        <v>2411</v>
      </c>
      <c r="B2272" t="s">
        <v>2923</v>
      </c>
      <c r="C2272" t="s">
        <v>2683</v>
      </c>
      <c r="D2272">
        <v>0.41300811999999998</v>
      </c>
    </row>
    <row r="2273" spans="1:4" x14ac:dyDescent="0.25">
      <c r="A2273" t="s">
        <v>2411</v>
      </c>
      <c r="B2273" t="s">
        <v>2924</v>
      </c>
      <c r="C2273" t="s">
        <v>2683</v>
      </c>
      <c r="D2273">
        <v>6.1831971199999991</v>
      </c>
    </row>
    <row r="2274" spans="1:4" x14ac:dyDescent="0.25">
      <c r="A2274" t="s">
        <v>2411</v>
      </c>
      <c r="B2274" t="s">
        <v>2926</v>
      </c>
      <c r="C2274" t="s">
        <v>2683</v>
      </c>
      <c r="D2274">
        <v>6.0345997699999998</v>
      </c>
    </row>
    <row r="2275" spans="1:4" x14ac:dyDescent="0.25">
      <c r="A2275" t="s">
        <v>2411</v>
      </c>
      <c r="B2275" t="s">
        <v>2925</v>
      </c>
      <c r="C2275" t="s">
        <v>2683</v>
      </c>
      <c r="D2275">
        <v>178.11664288999987</v>
      </c>
    </row>
    <row r="2276" spans="1:4" x14ac:dyDescent="0.25">
      <c r="A2276" t="s">
        <v>2411</v>
      </c>
      <c r="B2276" t="s">
        <v>2927</v>
      </c>
      <c r="C2276" t="s">
        <v>2683</v>
      </c>
      <c r="D2276">
        <v>1284.1063260399994</v>
      </c>
    </row>
    <row r="2277" spans="1:4" x14ac:dyDescent="0.25">
      <c r="A2277" t="s">
        <v>2411</v>
      </c>
      <c r="B2277" t="s">
        <v>2928</v>
      </c>
      <c r="C2277" t="s">
        <v>2683</v>
      </c>
      <c r="D2277">
        <v>3422.5914454299973</v>
      </c>
    </row>
    <row r="2278" spans="1:4" x14ac:dyDescent="0.25">
      <c r="A2278" t="s">
        <v>2411</v>
      </c>
      <c r="B2278" t="s">
        <v>2923</v>
      </c>
      <c r="C2278" t="s">
        <v>2679</v>
      </c>
      <c r="D2278">
        <v>11.258348229999996</v>
      </c>
    </row>
    <row r="2279" spans="1:4" x14ac:dyDescent="0.25">
      <c r="A2279" t="s">
        <v>2411</v>
      </c>
      <c r="B2279" t="s">
        <v>2924</v>
      </c>
      <c r="C2279" t="s">
        <v>2679</v>
      </c>
      <c r="D2279">
        <v>113.10037623000009</v>
      </c>
    </row>
    <row r="2280" spans="1:4" x14ac:dyDescent="0.25">
      <c r="A2280" t="s">
        <v>2411</v>
      </c>
      <c r="B2280" t="s">
        <v>2926</v>
      </c>
      <c r="C2280" t="s">
        <v>2679</v>
      </c>
      <c r="D2280">
        <v>195.53238738000005</v>
      </c>
    </row>
    <row r="2281" spans="1:4" x14ac:dyDescent="0.25">
      <c r="A2281" t="s">
        <v>2411</v>
      </c>
      <c r="B2281" t="s">
        <v>2925</v>
      </c>
      <c r="C2281" t="s">
        <v>2679</v>
      </c>
      <c r="D2281">
        <v>1669.5388180299983</v>
      </c>
    </row>
    <row r="2282" spans="1:4" x14ac:dyDescent="0.25">
      <c r="A2282" t="s">
        <v>2411</v>
      </c>
      <c r="B2282" t="s">
        <v>2927</v>
      </c>
      <c r="C2282" t="s">
        <v>2679</v>
      </c>
      <c r="D2282">
        <v>5163.072710220009</v>
      </c>
    </row>
    <row r="2283" spans="1:4" x14ac:dyDescent="0.25">
      <c r="A2283" t="s">
        <v>2411</v>
      </c>
      <c r="B2283" t="s">
        <v>2928</v>
      </c>
      <c r="C2283" t="s">
        <v>2679</v>
      </c>
      <c r="D2283">
        <v>12555.344223289985</v>
      </c>
    </row>
    <row r="2284" spans="1:4" x14ac:dyDescent="0.25">
      <c r="A2284" t="s">
        <v>2412</v>
      </c>
      <c r="B2284" t="s">
        <v>2923</v>
      </c>
      <c r="C2284" t="s">
        <v>775</v>
      </c>
      <c r="D2284">
        <v>1.4011864200000002</v>
      </c>
    </row>
    <row r="2285" spans="1:4" x14ac:dyDescent="0.25">
      <c r="A2285" t="s">
        <v>2412</v>
      </c>
      <c r="B2285" t="s">
        <v>2924</v>
      </c>
      <c r="C2285" t="s">
        <v>775</v>
      </c>
      <c r="D2285">
        <v>17.625817940000005</v>
      </c>
    </row>
    <row r="2286" spans="1:4" x14ac:dyDescent="0.25">
      <c r="A2286" t="s">
        <v>2412</v>
      </c>
      <c r="B2286" t="s">
        <v>2926</v>
      </c>
      <c r="C2286" t="s">
        <v>775</v>
      </c>
      <c r="D2286">
        <v>29.227782779999995</v>
      </c>
    </row>
    <row r="2287" spans="1:4" x14ac:dyDescent="0.25">
      <c r="A2287" t="s">
        <v>2412</v>
      </c>
      <c r="B2287" t="s">
        <v>2925</v>
      </c>
      <c r="C2287" t="s">
        <v>775</v>
      </c>
      <c r="D2287">
        <v>434.06992882000026</v>
      </c>
    </row>
    <row r="2288" spans="1:4" x14ac:dyDescent="0.25">
      <c r="A2288" t="s">
        <v>2412</v>
      </c>
      <c r="B2288" t="s">
        <v>2927</v>
      </c>
      <c r="C2288" t="s">
        <v>775</v>
      </c>
      <c r="D2288">
        <v>7769.4190490100127</v>
      </c>
    </row>
    <row r="2289" spans="1:4" x14ac:dyDescent="0.25">
      <c r="A2289" t="s">
        <v>2412</v>
      </c>
      <c r="B2289" t="s">
        <v>2928</v>
      </c>
      <c r="C2289" t="s">
        <v>775</v>
      </c>
      <c r="D2289">
        <v>9138.0353568999999</v>
      </c>
    </row>
    <row r="2290" spans="1:4" x14ac:dyDescent="0.25">
      <c r="A2290" t="s">
        <v>2412</v>
      </c>
      <c r="B2290" t="s">
        <v>2923</v>
      </c>
      <c r="C2290" t="s">
        <v>2680</v>
      </c>
      <c r="D2290">
        <v>8.6694570000000012E-2</v>
      </c>
    </row>
    <row r="2291" spans="1:4" x14ac:dyDescent="0.25">
      <c r="A2291" t="s">
        <v>2412</v>
      </c>
      <c r="B2291" t="s">
        <v>2924</v>
      </c>
      <c r="C2291" t="s">
        <v>2680</v>
      </c>
      <c r="D2291">
        <v>3.7167819000000004</v>
      </c>
    </row>
    <row r="2292" spans="1:4" x14ac:dyDescent="0.25">
      <c r="A2292" t="s">
        <v>2412</v>
      </c>
      <c r="B2292" t="s">
        <v>2926</v>
      </c>
      <c r="C2292" t="s">
        <v>2680</v>
      </c>
      <c r="D2292">
        <v>5.999031490000001</v>
      </c>
    </row>
    <row r="2293" spans="1:4" x14ac:dyDescent="0.25">
      <c r="A2293" t="s">
        <v>2412</v>
      </c>
      <c r="B2293" t="s">
        <v>2925</v>
      </c>
      <c r="C2293" t="s">
        <v>2680</v>
      </c>
      <c r="D2293">
        <v>60.63685491999999</v>
      </c>
    </row>
    <row r="2294" spans="1:4" x14ac:dyDescent="0.25">
      <c r="A2294" t="s">
        <v>2412</v>
      </c>
      <c r="B2294" t="s">
        <v>2927</v>
      </c>
      <c r="C2294" t="s">
        <v>2680</v>
      </c>
      <c r="D2294">
        <v>3017.6527795299994</v>
      </c>
    </row>
    <row r="2295" spans="1:4" x14ac:dyDescent="0.25">
      <c r="A2295" t="s">
        <v>2412</v>
      </c>
      <c r="B2295" t="s">
        <v>2928</v>
      </c>
      <c r="C2295" t="s">
        <v>2680</v>
      </c>
      <c r="D2295">
        <v>670.4233138300001</v>
      </c>
    </row>
    <row r="2296" spans="1:4" x14ac:dyDescent="0.25">
      <c r="A2296" t="s">
        <v>2412</v>
      </c>
      <c r="B2296" t="s">
        <v>2924</v>
      </c>
      <c r="C2296" t="s">
        <v>2678</v>
      </c>
      <c r="D2296">
        <v>5.9167249999999998E-2</v>
      </c>
    </row>
    <row r="2297" spans="1:4" x14ac:dyDescent="0.25">
      <c r="A2297" t="s">
        <v>2412</v>
      </c>
      <c r="B2297" t="s">
        <v>2927</v>
      </c>
      <c r="C2297" t="s">
        <v>2678</v>
      </c>
      <c r="D2297">
        <v>5.0381479700000007</v>
      </c>
    </row>
    <row r="2298" spans="1:4" x14ac:dyDescent="0.25">
      <c r="A2298" t="s">
        <v>2412</v>
      </c>
      <c r="B2298" t="s">
        <v>2923</v>
      </c>
      <c r="C2298" t="s">
        <v>2686</v>
      </c>
      <c r="D2298">
        <v>5.7317814100000017</v>
      </c>
    </row>
    <row r="2299" spans="1:4" x14ac:dyDescent="0.25">
      <c r="A2299" t="s">
        <v>2412</v>
      </c>
      <c r="B2299" t="s">
        <v>2924</v>
      </c>
      <c r="C2299" t="s">
        <v>2686</v>
      </c>
      <c r="D2299">
        <v>56.215134249999991</v>
      </c>
    </row>
    <row r="2300" spans="1:4" x14ac:dyDescent="0.25">
      <c r="A2300" t="s">
        <v>2412</v>
      </c>
      <c r="B2300" t="s">
        <v>2926</v>
      </c>
      <c r="C2300" t="s">
        <v>2686</v>
      </c>
      <c r="D2300">
        <v>492.6371143099999</v>
      </c>
    </row>
    <row r="2301" spans="1:4" x14ac:dyDescent="0.25">
      <c r="A2301" t="s">
        <v>2412</v>
      </c>
      <c r="B2301" t="s">
        <v>2925</v>
      </c>
      <c r="C2301" t="s">
        <v>2686</v>
      </c>
      <c r="D2301">
        <v>1170.8785790599993</v>
      </c>
    </row>
    <row r="2302" spans="1:4" x14ac:dyDescent="0.25">
      <c r="A2302" t="s">
        <v>2412</v>
      </c>
      <c r="B2302" t="s">
        <v>2927</v>
      </c>
      <c r="C2302" t="s">
        <v>2686</v>
      </c>
      <c r="D2302">
        <v>5893.1874964199924</v>
      </c>
    </row>
    <row r="2303" spans="1:4" x14ac:dyDescent="0.25">
      <c r="A2303" t="s">
        <v>2412</v>
      </c>
      <c r="B2303" t="s">
        <v>2928</v>
      </c>
      <c r="C2303" t="s">
        <v>2686</v>
      </c>
      <c r="D2303">
        <v>1.6061752</v>
      </c>
    </row>
    <row r="2304" spans="1:4" x14ac:dyDescent="0.25">
      <c r="A2304" t="s">
        <v>2412</v>
      </c>
      <c r="B2304" t="s">
        <v>2923</v>
      </c>
      <c r="C2304" t="s">
        <v>2682</v>
      </c>
      <c r="D2304">
        <v>5.3452744599999988</v>
      </c>
    </row>
    <row r="2305" spans="1:4" x14ac:dyDescent="0.25">
      <c r="A2305" t="s">
        <v>2412</v>
      </c>
      <c r="B2305" t="s">
        <v>2924</v>
      </c>
      <c r="C2305" t="s">
        <v>2682</v>
      </c>
      <c r="D2305">
        <v>117.43135568</v>
      </c>
    </row>
    <row r="2306" spans="1:4" x14ac:dyDescent="0.25">
      <c r="A2306" t="s">
        <v>2412</v>
      </c>
      <c r="B2306" t="s">
        <v>2926</v>
      </c>
      <c r="C2306" t="s">
        <v>2682</v>
      </c>
      <c r="D2306">
        <v>140.33197299000005</v>
      </c>
    </row>
    <row r="2307" spans="1:4" x14ac:dyDescent="0.25">
      <c r="A2307" t="s">
        <v>2412</v>
      </c>
      <c r="B2307" t="s">
        <v>2925</v>
      </c>
      <c r="C2307" t="s">
        <v>2682</v>
      </c>
      <c r="D2307">
        <v>1712.3410911400044</v>
      </c>
    </row>
    <row r="2308" spans="1:4" x14ac:dyDescent="0.25">
      <c r="A2308" t="s">
        <v>2412</v>
      </c>
      <c r="B2308" t="s">
        <v>2927</v>
      </c>
      <c r="C2308" t="s">
        <v>2682</v>
      </c>
      <c r="D2308">
        <v>10578.606250270024</v>
      </c>
    </row>
    <row r="2309" spans="1:4" x14ac:dyDescent="0.25">
      <c r="A2309" t="s">
        <v>2412</v>
      </c>
      <c r="B2309" t="s">
        <v>2928</v>
      </c>
      <c r="C2309" t="s">
        <v>2682</v>
      </c>
      <c r="D2309">
        <v>4227.1439280100012</v>
      </c>
    </row>
    <row r="2310" spans="1:4" x14ac:dyDescent="0.25">
      <c r="A2310" t="s">
        <v>2412</v>
      </c>
      <c r="B2310" t="s">
        <v>2923</v>
      </c>
      <c r="C2310" t="s">
        <v>137</v>
      </c>
      <c r="D2310">
        <v>0.53963656999999998</v>
      </c>
    </row>
    <row r="2311" spans="1:4" x14ac:dyDescent="0.25">
      <c r="A2311" t="s">
        <v>2412</v>
      </c>
      <c r="B2311" t="s">
        <v>2924</v>
      </c>
      <c r="C2311" t="s">
        <v>137</v>
      </c>
      <c r="D2311">
        <v>9.435704620000001</v>
      </c>
    </row>
    <row r="2312" spans="1:4" x14ac:dyDescent="0.25">
      <c r="A2312" t="s">
        <v>2412</v>
      </c>
      <c r="B2312" t="s">
        <v>2926</v>
      </c>
      <c r="C2312" t="s">
        <v>137</v>
      </c>
      <c r="D2312">
        <v>4.3558142499999999</v>
      </c>
    </row>
    <row r="2313" spans="1:4" x14ac:dyDescent="0.25">
      <c r="A2313" t="s">
        <v>2412</v>
      </c>
      <c r="B2313" t="s">
        <v>2925</v>
      </c>
      <c r="C2313" t="s">
        <v>137</v>
      </c>
      <c r="D2313">
        <v>326.24008252000021</v>
      </c>
    </row>
    <row r="2314" spans="1:4" x14ac:dyDescent="0.25">
      <c r="A2314" t="s">
        <v>2412</v>
      </c>
      <c r="B2314" t="s">
        <v>2927</v>
      </c>
      <c r="C2314" t="s">
        <v>137</v>
      </c>
      <c r="D2314">
        <v>579.79814932000011</v>
      </c>
    </row>
    <row r="2315" spans="1:4" x14ac:dyDescent="0.25">
      <c r="A2315" t="s">
        <v>2412</v>
      </c>
      <c r="B2315" t="s">
        <v>2928</v>
      </c>
      <c r="C2315" t="s">
        <v>137</v>
      </c>
      <c r="D2315">
        <v>92.171073590000006</v>
      </c>
    </row>
    <row r="2316" spans="1:4" x14ac:dyDescent="0.25">
      <c r="A2316" t="s">
        <v>2412</v>
      </c>
      <c r="B2316" t="s">
        <v>2923</v>
      </c>
      <c r="C2316" t="s">
        <v>2677</v>
      </c>
      <c r="D2316">
        <v>0.19167166000000002</v>
      </c>
    </row>
    <row r="2317" spans="1:4" x14ac:dyDescent="0.25">
      <c r="A2317" t="s">
        <v>2412</v>
      </c>
      <c r="B2317" t="s">
        <v>2924</v>
      </c>
      <c r="C2317" t="s">
        <v>2677</v>
      </c>
      <c r="D2317">
        <v>0.90615730999999999</v>
      </c>
    </row>
    <row r="2318" spans="1:4" x14ac:dyDescent="0.25">
      <c r="A2318" t="s">
        <v>2412</v>
      </c>
      <c r="B2318" t="s">
        <v>2926</v>
      </c>
      <c r="C2318" t="s">
        <v>2677</v>
      </c>
      <c r="D2318">
        <v>5.3306965100000001</v>
      </c>
    </row>
    <row r="2319" spans="1:4" x14ac:dyDescent="0.25">
      <c r="A2319" t="s">
        <v>2412</v>
      </c>
      <c r="B2319" t="s">
        <v>2925</v>
      </c>
      <c r="C2319" t="s">
        <v>2677</v>
      </c>
      <c r="D2319">
        <v>29.568378859999985</v>
      </c>
    </row>
    <row r="2320" spans="1:4" x14ac:dyDescent="0.25">
      <c r="A2320" t="s">
        <v>2412</v>
      </c>
      <c r="B2320" t="s">
        <v>2927</v>
      </c>
      <c r="C2320" t="s">
        <v>2677</v>
      </c>
      <c r="D2320">
        <v>265.18194377999993</v>
      </c>
    </row>
    <row r="2321" spans="1:4" x14ac:dyDescent="0.25">
      <c r="A2321" t="s">
        <v>2412</v>
      </c>
      <c r="B2321" t="s">
        <v>2928</v>
      </c>
      <c r="C2321" t="s">
        <v>2677</v>
      </c>
      <c r="D2321">
        <v>374.53515126999986</v>
      </c>
    </row>
    <row r="2322" spans="1:4" x14ac:dyDescent="0.25">
      <c r="A2322" t="s">
        <v>2412</v>
      </c>
      <c r="B2322" t="s">
        <v>2923</v>
      </c>
      <c r="C2322" t="s">
        <v>2681</v>
      </c>
      <c r="D2322">
        <v>0.43961709999999993</v>
      </c>
    </row>
    <row r="2323" spans="1:4" x14ac:dyDescent="0.25">
      <c r="A2323" t="s">
        <v>2412</v>
      </c>
      <c r="B2323" t="s">
        <v>2924</v>
      </c>
      <c r="C2323" t="s">
        <v>2681</v>
      </c>
      <c r="D2323">
        <v>8.3980417100000011</v>
      </c>
    </row>
    <row r="2324" spans="1:4" x14ac:dyDescent="0.25">
      <c r="A2324" t="s">
        <v>2412</v>
      </c>
      <c r="B2324" t="s">
        <v>2926</v>
      </c>
      <c r="C2324" t="s">
        <v>2681</v>
      </c>
      <c r="D2324">
        <v>54.976870960000007</v>
      </c>
    </row>
    <row r="2325" spans="1:4" x14ac:dyDescent="0.25">
      <c r="A2325" t="s">
        <v>2412</v>
      </c>
      <c r="B2325" t="s">
        <v>2925</v>
      </c>
      <c r="C2325" t="s">
        <v>2681</v>
      </c>
      <c r="D2325">
        <v>355.18823196999978</v>
      </c>
    </row>
    <row r="2326" spans="1:4" x14ac:dyDescent="0.25">
      <c r="A2326" t="s">
        <v>2412</v>
      </c>
      <c r="B2326" t="s">
        <v>2927</v>
      </c>
      <c r="C2326" t="s">
        <v>2681</v>
      </c>
      <c r="D2326">
        <v>3297.1777916100132</v>
      </c>
    </row>
    <row r="2327" spans="1:4" x14ac:dyDescent="0.25">
      <c r="A2327" t="s">
        <v>2412</v>
      </c>
      <c r="B2327" t="s">
        <v>2928</v>
      </c>
      <c r="C2327" t="s">
        <v>2681</v>
      </c>
      <c r="D2327">
        <v>8493.2047191099791</v>
      </c>
    </row>
    <row r="2328" spans="1:4" x14ac:dyDescent="0.25">
      <c r="A2328" t="s">
        <v>2412</v>
      </c>
      <c r="B2328" t="s">
        <v>2923</v>
      </c>
      <c r="C2328" t="s">
        <v>2683</v>
      </c>
      <c r="D2328">
        <v>0.18679256999999999</v>
      </c>
    </row>
    <row r="2329" spans="1:4" x14ac:dyDescent="0.25">
      <c r="A2329" t="s">
        <v>2412</v>
      </c>
      <c r="B2329" t="s">
        <v>2924</v>
      </c>
      <c r="C2329" t="s">
        <v>2683</v>
      </c>
      <c r="D2329">
        <v>12.36203572</v>
      </c>
    </row>
    <row r="2330" spans="1:4" x14ac:dyDescent="0.25">
      <c r="A2330" t="s">
        <v>2412</v>
      </c>
      <c r="B2330" t="s">
        <v>2926</v>
      </c>
      <c r="C2330" t="s">
        <v>2683</v>
      </c>
      <c r="D2330">
        <v>19.201783259999996</v>
      </c>
    </row>
    <row r="2331" spans="1:4" x14ac:dyDescent="0.25">
      <c r="A2331" t="s">
        <v>2412</v>
      </c>
      <c r="B2331" t="s">
        <v>2925</v>
      </c>
      <c r="C2331" t="s">
        <v>2683</v>
      </c>
      <c r="D2331">
        <v>129.79063753000003</v>
      </c>
    </row>
    <row r="2332" spans="1:4" x14ac:dyDescent="0.25">
      <c r="A2332" t="s">
        <v>2412</v>
      </c>
      <c r="B2332" t="s">
        <v>2927</v>
      </c>
      <c r="C2332" t="s">
        <v>2683</v>
      </c>
      <c r="D2332">
        <v>981.19069829</v>
      </c>
    </row>
    <row r="2333" spans="1:4" x14ac:dyDescent="0.25">
      <c r="A2333" t="s">
        <v>2412</v>
      </c>
      <c r="B2333" t="s">
        <v>2928</v>
      </c>
      <c r="C2333" t="s">
        <v>2683</v>
      </c>
      <c r="D2333">
        <v>1885.5595009999997</v>
      </c>
    </row>
    <row r="2334" spans="1:4" x14ac:dyDescent="0.25">
      <c r="A2334" t="s">
        <v>2412</v>
      </c>
      <c r="B2334" t="s">
        <v>2923</v>
      </c>
      <c r="C2334" t="s">
        <v>2679</v>
      </c>
      <c r="D2334">
        <v>0.68950876999999999</v>
      </c>
    </row>
    <row r="2335" spans="1:4" x14ac:dyDescent="0.25">
      <c r="A2335" t="s">
        <v>2412</v>
      </c>
      <c r="B2335" t="s">
        <v>2925</v>
      </c>
      <c r="C2335" t="s">
        <v>2679</v>
      </c>
      <c r="D2335">
        <v>25.370940489999999</v>
      </c>
    </row>
    <row r="2336" spans="1:4" x14ac:dyDescent="0.25">
      <c r="A2336" t="s">
        <v>2412</v>
      </c>
      <c r="B2336" t="s">
        <v>2927</v>
      </c>
      <c r="C2336" t="s">
        <v>2679</v>
      </c>
      <c r="D2336">
        <v>28.89678215</v>
      </c>
    </row>
    <row r="2337" spans="1:4" x14ac:dyDescent="0.25">
      <c r="A2337" t="s">
        <v>2412</v>
      </c>
      <c r="B2337" t="s">
        <v>2928</v>
      </c>
      <c r="C2337" t="s">
        <v>2679</v>
      </c>
      <c r="D2337">
        <v>21.466314130000001</v>
      </c>
    </row>
    <row r="2338" spans="1:4" x14ac:dyDescent="0.25">
      <c r="A2338" t="s">
        <v>2413</v>
      </c>
      <c r="B2338" t="s">
        <v>2923</v>
      </c>
      <c r="C2338" t="s">
        <v>775</v>
      </c>
      <c r="D2338">
        <v>1.6244412999999995</v>
      </c>
    </row>
    <row r="2339" spans="1:4" x14ac:dyDescent="0.25">
      <c r="A2339" t="s">
        <v>2413</v>
      </c>
      <c r="B2339" t="s">
        <v>2924</v>
      </c>
      <c r="C2339" t="s">
        <v>775</v>
      </c>
      <c r="D2339">
        <v>22.841610679999992</v>
      </c>
    </row>
    <row r="2340" spans="1:4" x14ac:dyDescent="0.25">
      <c r="A2340" t="s">
        <v>2413</v>
      </c>
      <c r="B2340" t="s">
        <v>2926</v>
      </c>
      <c r="C2340" t="s">
        <v>775</v>
      </c>
      <c r="D2340">
        <v>64.739958289999976</v>
      </c>
    </row>
    <row r="2341" spans="1:4" x14ac:dyDescent="0.25">
      <c r="A2341" t="s">
        <v>2413</v>
      </c>
      <c r="B2341" t="s">
        <v>2925</v>
      </c>
      <c r="C2341" t="s">
        <v>775</v>
      </c>
      <c r="D2341">
        <v>588.95834018999915</v>
      </c>
    </row>
    <row r="2342" spans="1:4" x14ac:dyDescent="0.25">
      <c r="A2342" t="s">
        <v>2413</v>
      </c>
      <c r="B2342" t="s">
        <v>2927</v>
      </c>
      <c r="C2342" t="s">
        <v>775</v>
      </c>
      <c r="D2342">
        <v>5797.824796969996</v>
      </c>
    </row>
    <row r="2343" spans="1:4" x14ac:dyDescent="0.25">
      <c r="A2343" t="s">
        <v>2413</v>
      </c>
      <c r="B2343" t="s">
        <v>2928</v>
      </c>
      <c r="C2343" t="s">
        <v>775</v>
      </c>
      <c r="D2343">
        <v>45318.41994465993</v>
      </c>
    </row>
    <row r="2344" spans="1:4" x14ac:dyDescent="0.25">
      <c r="A2344" t="s">
        <v>2413</v>
      </c>
      <c r="B2344" t="s">
        <v>2923</v>
      </c>
      <c r="C2344" t="s">
        <v>2680</v>
      </c>
      <c r="D2344">
        <v>0.41440451</v>
      </c>
    </row>
    <row r="2345" spans="1:4" x14ac:dyDescent="0.25">
      <c r="A2345" t="s">
        <v>2413</v>
      </c>
      <c r="B2345" t="s">
        <v>2924</v>
      </c>
      <c r="C2345" t="s">
        <v>2680</v>
      </c>
      <c r="D2345">
        <v>3.78455523</v>
      </c>
    </row>
    <row r="2346" spans="1:4" x14ac:dyDescent="0.25">
      <c r="A2346" t="s">
        <v>2413</v>
      </c>
      <c r="B2346" t="s">
        <v>2926</v>
      </c>
      <c r="C2346" t="s">
        <v>2680</v>
      </c>
      <c r="D2346">
        <v>5.8817046900000012</v>
      </c>
    </row>
    <row r="2347" spans="1:4" x14ac:dyDescent="0.25">
      <c r="A2347" t="s">
        <v>2413</v>
      </c>
      <c r="B2347" t="s">
        <v>2925</v>
      </c>
      <c r="C2347" t="s">
        <v>2680</v>
      </c>
      <c r="D2347">
        <v>141.93478413000005</v>
      </c>
    </row>
    <row r="2348" spans="1:4" x14ac:dyDescent="0.25">
      <c r="A2348" t="s">
        <v>2413</v>
      </c>
      <c r="B2348" t="s">
        <v>2927</v>
      </c>
      <c r="C2348" t="s">
        <v>2680</v>
      </c>
      <c r="D2348">
        <v>5142.0266566700047</v>
      </c>
    </row>
    <row r="2349" spans="1:4" x14ac:dyDescent="0.25">
      <c r="A2349" t="s">
        <v>2413</v>
      </c>
      <c r="B2349" t="s">
        <v>2928</v>
      </c>
      <c r="C2349" t="s">
        <v>2680</v>
      </c>
      <c r="D2349">
        <v>4190.7691185599988</v>
      </c>
    </row>
    <row r="2350" spans="1:4" x14ac:dyDescent="0.25">
      <c r="A2350" t="s">
        <v>2413</v>
      </c>
      <c r="B2350" t="s">
        <v>2923</v>
      </c>
      <c r="C2350" t="s">
        <v>2678</v>
      </c>
      <c r="D2350">
        <v>4.5841260400000019</v>
      </c>
    </row>
    <row r="2351" spans="1:4" x14ac:dyDescent="0.25">
      <c r="A2351" t="s">
        <v>2413</v>
      </c>
      <c r="B2351" t="s">
        <v>2924</v>
      </c>
      <c r="C2351" t="s">
        <v>2678</v>
      </c>
      <c r="D2351">
        <v>19.474692790000002</v>
      </c>
    </row>
    <row r="2352" spans="1:4" x14ac:dyDescent="0.25">
      <c r="A2352" t="s">
        <v>2413</v>
      </c>
      <c r="B2352" t="s">
        <v>2926</v>
      </c>
      <c r="C2352" t="s">
        <v>2678</v>
      </c>
      <c r="D2352">
        <v>49.973235810000013</v>
      </c>
    </row>
    <row r="2353" spans="1:4" x14ac:dyDescent="0.25">
      <c r="A2353" t="s">
        <v>2413</v>
      </c>
      <c r="B2353" t="s">
        <v>2925</v>
      </c>
      <c r="C2353" t="s">
        <v>2678</v>
      </c>
      <c r="D2353">
        <v>323.80566671999992</v>
      </c>
    </row>
    <row r="2354" spans="1:4" x14ac:dyDescent="0.25">
      <c r="A2354" t="s">
        <v>2413</v>
      </c>
      <c r="B2354" t="s">
        <v>2927</v>
      </c>
      <c r="C2354" t="s">
        <v>2678</v>
      </c>
      <c r="D2354">
        <v>3628.8796916699803</v>
      </c>
    </row>
    <row r="2355" spans="1:4" x14ac:dyDescent="0.25">
      <c r="A2355" t="s">
        <v>2413</v>
      </c>
      <c r="B2355" t="s">
        <v>2928</v>
      </c>
      <c r="C2355" t="s">
        <v>2678</v>
      </c>
      <c r="D2355">
        <v>23932.727458619931</v>
      </c>
    </row>
    <row r="2356" spans="1:4" x14ac:dyDescent="0.25">
      <c r="A2356" t="s">
        <v>2413</v>
      </c>
      <c r="B2356" t="s">
        <v>2923</v>
      </c>
      <c r="C2356" t="s">
        <v>2686</v>
      </c>
      <c r="D2356">
        <v>1.6192488400000002</v>
      </c>
    </row>
    <row r="2357" spans="1:4" x14ac:dyDescent="0.25">
      <c r="A2357" t="s">
        <v>2413</v>
      </c>
      <c r="B2357" t="s">
        <v>2924</v>
      </c>
      <c r="C2357" t="s">
        <v>2686</v>
      </c>
      <c r="D2357">
        <v>359.47088286999991</v>
      </c>
    </row>
    <row r="2358" spans="1:4" x14ac:dyDescent="0.25">
      <c r="A2358" t="s">
        <v>2413</v>
      </c>
      <c r="B2358" t="s">
        <v>2926</v>
      </c>
      <c r="C2358" t="s">
        <v>2686</v>
      </c>
      <c r="D2358">
        <v>142.90822893999999</v>
      </c>
    </row>
    <row r="2359" spans="1:4" x14ac:dyDescent="0.25">
      <c r="A2359" t="s">
        <v>2413</v>
      </c>
      <c r="B2359" t="s">
        <v>2925</v>
      </c>
      <c r="C2359" t="s">
        <v>2686</v>
      </c>
      <c r="D2359">
        <v>770.85415628999988</v>
      </c>
    </row>
    <row r="2360" spans="1:4" x14ac:dyDescent="0.25">
      <c r="A2360" t="s">
        <v>2413</v>
      </c>
      <c r="B2360" t="s">
        <v>2927</v>
      </c>
      <c r="C2360" t="s">
        <v>2686</v>
      </c>
      <c r="D2360">
        <v>14737.157457590009</v>
      </c>
    </row>
    <row r="2361" spans="1:4" x14ac:dyDescent="0.25">
      <c r="A2361" t="s">
        <v>2413</v>
      </c>
      <c r="B2361" t="s">
        <v>2928</v>
      </c>
      <c r="C2361" t="s">
        <v>2686</v>
      </c>
      <c r="D2361">
        <v>29.742533769999998</v>
      </c>
    </row>
    <row r="2362" spans="1:4" x14ac:dyDescent="0.25">
      <c r="A2362" t="s">
        <v>2413</v>
      </c>
      <c r="B2362" t="s">
        <v>2923</v>
      </c>
      <c r="C2362" t="s">
        <v>2682</v>
      </c>
      <c r="D2362">
        <v>2315.70132539</v>
      </c>
    </row>
    <row r="2363" spans="1:4" x14ac:dyDescent="0.25">
      <c r="A2363" t="s">
        <v>2413</v>
      </c>
      <c r="B2363" t="s">
        <v>2924</v>
      </c>
      <c r="C2363" t="s">
        <v>2682</v>
      </c>
      <c r="D2363">
        <v>5518.6604314399947</v>
      </c>
    </row>
    <row r="2364" spans="1:4" x14ac:dyDescent="0.25">
      <c r="A2364" t="s">
        <v>2413</v>
      </c>
      <c r="B2364" t="s">
        <v>2926</v>
      </c>
      <c r="C2364" t="s">
        <v>2682</v>
      </c>
      <c r="D2364">
        <v>8534.5233689199868</v>
      </c>
    </row>
    <row r="2365" spans="1:4" x14ac:dyDescent="0.25">
      <c r="A2365" t="s">
        <v>2413</v>
      </c>
      <c r="B2365" t="s">
        <v>2925</v>
      </c>
      <c r="C2365" t="s">
        <v>2682</v>
      </c>
      <c r="D2365">
        <v>21635.109823850093</v>
      </c>
    </row>
    <row r="2366" spans="1:4" x14ac:dyDescent="0.25">
      <c r="A2366" t="s">
        <v>2413</v>
      </c>
      <c r="B2366" t="s">
        <v>2927</v>
      </c>
      <c r="C2366" t="s">
        <v>2682</v>
      </c>
      <c r="D2366">
        <v>42411.768752620002</v>
      </c>
    </row>
    <row r="2367" spans="1:4" x14ac:dyDescent="0.25">
      <c r="A2367" t="s">
        <v>2413</v>
      </c>
      <c r="B2367" t="s">
        <v>2928</v>
      </c>
      <c r="C2367" t="s">
        <v>2682</v>
      </c>
      <c r="D2367">
        <v>21636.918178569933</v>
      </c>
    </row>
    <row r="2368" spans="1:4" x14ac:dyDescent="0.25">
      <c r="A2368" t="s">
        <v>2413</v>
      </c>
      <c r="B2368" t="s">
        <v>2923</v>
      </c>
      <c r="C2368" t="s">
        <v>137</v>
      </c>
      <c r="D2368">
        <v>1.5973693699999991</v>
      </c>
    </row>
    <row r="2369" spans="1:4" x14ac:dyDescent="0.25">
      <c r="A2369" t="s">
        <v>2413</v>
      </c>
      <c r="B2369" t="s">
        <v>2924</v>
      </c>
      <c r="C2369" t="s">
        <v>137</v>
      </c>
      <c r="D2369">
        <v>190.82928849999996</v>
      </c>
    </row>
    <row r="2370" spans="1:4" x14ac:dyDescent="0.25">
      <c r="A2370" t="s">
        <v>2413</v>
      </c>
      <c r="B2370" t="s">
        <v>2926</v>
      </c>
      <c r="C2370" t="s">
        <v>137</v>
      </c>
      <c r="D2370">
        <v>81.001878430000005</v>
      </c>
    </row>
    <row r="2371" spans="1:4" x14ac:dyDescent="0.25">
      <c r="A2371" t="s">
        <v>2413</v>
      </c>
      <c r="B2371" t="s">
        <v>2925</v>
      </c>
      <c r="C2371" t="s">
        <v>137</v>
      </c>
      <c r="D2371">
        <v>2648.4423388</v>
      </c>
    </row>
    <row r="2372" spans="1:4" x14ac:dyDescent="0.25">
      <c r="A2372" t="s">
        <v>2413</v>
      </c>
      <c r="B2372" t="s">
        <v>2927</v>
      </c>
      <c r="C2372" t="s">
        <v>137</v>
      </c>
      <c r="D2372">
        <v>3871.0012953299974</v>
      </c>
    </row>
    <row r="2373" spans="1:4" x14ac:dyDescent="0.25">
      <c r="A2373" t="s">
        <v>2413</v>
      </c>
      <c r="B2373" t="s">
        <v>2928</v>
      </c>
      <c r="C2373" t="s">
        <v>137</v>
      </c>
      <c r="D2373">
        <v>268.14733374999997</v>
      </c>
    </row>
    <row r="2374" spans="1:4" x14ac:dyDescent="0.25">
      <c r="A2374" t="s">
        <v>2413</v>
      </c>
      <c r="B2374" t="s">
        <v>2923</v>
      </c>
      <c r="C2374" t="s">
        <v>2677</v>
      </c>
      <c r="D2374">
        <v>20.924620179999977</v>
      </c>
    </row>
    <row r="2375" spans="1:4" x14ac:dyDescent="0.25">
      <c r="A2375" t="s">
        <v>2413</v>
      </c>
      <c r="B2375" t="s">
        <v>2924</v>
      </c>
      <c r="C2375" t="s">
        <v>2677</v>
      </c>
      <c r="D2375">
        <v>164.64167030999982</v>
      </c>
    </row>
    <row r="2376" spans="1:4" x14ac:dyDescent="0.25">
      <c r="A2376" t="s">
        <v>2413</v>
      </c>
      <c r="B2376" t="s">
        <v>2926</v>
      </c>
      <c r="C2376" t="s">
        <v>2677</v>
      </c>
      <c r="D2376">
        <v>406.76488308999922</v>
      </c>
    </row>
    <row r="2377" spans="1:4" x14ac:dyDescent="0.25">
      <c r="A2377" t="s">
        <v>2413</v>
      </c>
      <c r="B2377" t="s">
        <v>2925</v>
      </c>
      <c r="C2377" t="s">
        <v>2677</v>
      </c>
      <c r="D2377">
        <v>3621.2011569799838</v>
      </c>
    </row>
    <row r="2378" spans="1:4" x14ac:dyDescent="0.25">
      <c r="A2378" t="s">
        <v>2413</v>
      </c>
      <c r="B2378" t="s">
        <v>2927</v>
      </c>
      <c r="C2378" t="s">
        <v>2677</v>
      </c>
      <c r="D2378">
        <v>53794.377562279857</v>
      </c>
    </row>
    <row r="2379" spans="1:4" x14ac:dyDescent="0.25">
      <c r="A2379" t="s">
        <v>2413</v>
      </c>
      <c r="B2379" t="s">
        <v>2928</v>
      </c>
      <c r="C2379" t="s">
        <v>2677</v>
      </c>
      <c r="D2379">
        <v>360557.01710579015</v>
      </c>
    </row>
    <row r="2380" spans="1:4" x14ac:dyDescent="0.25">
      <c r="A2380" t="s">
        <v>2413</v>
      </c>
      <c r="B2380" t="s">
        <v>2923</v>
      </c>
      <c r="C2380" t="s">
        <v>2681</v>
      </c>
      <c r="D2380">
        <v>35.537026259999976</v>
      </c>
    </row>
    <row r="2381" spans="1:4" x14ac:dyDescent="0.25">
      <c r="A2381" t="s">
        <v>2413</v>
      </c>
      <c r="B2381" t="s">
        <v>2924</v>
      </c>
      <c r="C2381" t="s">
        <v>2681</v>
      </c>
      <c r="D2381">
        <v>2821.3528516600009</v>
      </c>
    </row>
    <row r="2382" spans="1:4" x14ac:dyDescent="0.25">
      <c r="A2382" t="s">
        <v>2413</v>
      </c>
      <c r="B2382" t="s">
        <v>2926</v>
      </c>
      <c r="C2382" t="s">
        <v>2681</v>
      </c>
      <c r="D2382">
        <v>7578.6393226000037</v>
      </c>
    </row>
    <row r="2383" spans="1:4" x14ac:dyDescent="0.25">
      <c r="A2383" t="s">
        <v>2413</v>
      </c>
      <c r="B2383" t="s">
        <v>2925</v>
      </c>
      <c r="C2383" t="s">
        <v>2681</v>
      </c>
      <c r="D2383">
        <v>16606.299851079988</v>
      </c>
    </row>
    <row r="2384" spans="1:4" x14ac:dyDescent="0.25">
      <c r="A2384" t="s">
        <v>2413</v>
      </c>
      <c r="B2384" t="s">
        <v>2927</v>
      </c>
      <c r="C2384" t="s">
        <v>2681</v>
      </c>
      <c r="D2384">
        <v>12442.999017040074</v>
      </c>
    </row>
    <row r="2385" spans="1:4" x14ac:dyDescent="0.25">
      <c r="A2385" t="s">
        <v>2413</v>
      </c>
      <c r="B2385" t="s">
        <v>2928</v>
      </c>
      <c r="C2385" t="s">
        <v>2681</v>
      </c>
      <c r="D2385">
        <v>78805.783163929766</v>
      </c>
    </row>
    <row r="2386" spans="1:4" x14ac:dyDescent="0.25">
      <c r="A2386" t="s">
        <v>2413</v>
      </c>
      <c r="B2386" t="s">
        <v>2923</v>
      </c>
      <c r="C2386" t="s">
        <v>2683</v>
      </c>
      <c r="D2386">
        <v>0.98215544999999993</v>
      </c>
    </row>
    <row r="2387" spans="1:4" x14ac:dyDescent="0.25">
      <c r="A2387" t="s">
        <v>2413</v>
      </c>
      <c r="B2387" t="s">
        <v>2924</v>
      </c>
      <c r="C2387" t="s">
        <v>2683</v>
      </c>
      <c r="D2387">
        <v>16.296249250000002</v>
      </c>
    </row>
    <row r="2388" spans="1:4" x14ac:dyDescent="0.25">
      <c r="A2388" t="s">
        <v>2413</v>
      </c>
      <c r="B2388" t="s">
        <v>2926</v>
      </c>
      <c r="C2388" t="s">
        <v>2683</v>
      </c>
      <c r="D2388">
        <v>33.886726660000001</v>
      </c>
    </row>
    <row r="2389" spans="1:4" x14ac:dyDescent="0.25">
      <c r="A2389" t="s">
        <v>2413</v>
      </c>
      <c r="B2389" t="s">
        <v>2925</v>
      </c>
      <c r="C2389" t="s">
        <v>2683</v>
      </c>
      <c r="D2389">
        <v>288.2051226000001</v>
      </c>
    </row>
    <row r="2390" spans="1:4" x14ac:dyDescent="0.25">
      <c r="A2390" t="s">
        <v>2413</v>
      </c>
      <c r="B2390" t="s">
        <v>2927</v>
      </c>
      <c r="C2390" t="s">
        <v>2683</v>
      </c>
      <c r="D2390">
        <v>3006.0259405300035</v>
      </c>
    </row>
    <row r="2391" spans="1:4" x14ac:dyDescent="0.25">
      <c r="A2391" t="s">
        <v>2413</v>
      </c>
      <c r="B2391" t="s">
        <v>2928</v>
      </c>
      <c r="C2391" t="s">
        <v>2683</v>
      </c>
      <c r="D2391">
        <v>1873.5141767</v>
      </c>
    </row>
    <row r="2392" spans="1:4" x14ac:dyDescent="0.25">
      <c r="A2392" t="s">
        <v>2413</v>
      </c>
      <c r="B2392" t="s">
        <v>2923</v>
      </c>
      <c r="C2392" t="s">
        <v>2679</v>
      </c>
      <c r="D2392">
        <v>1.37445258</v>
      </c>
    </row>
    <row r="2393" spans="1:4" x14ac:dyDescent="0.25">
      <c r="A2393" t="s">
        <v>2413</v>
      </c>
      <c r="B2393" t="s">
        <v>2924</v>
      </c>
      <c r="C2393" t="s">
        <v>2679</v>
      </c>
      <c r="D2393">
        <v>11.264957539999999</v>
      </c>
    </row>
    <row r="2394" spans="1:4" x14ac:dyDescent="0.25">
      <c r="A2394" t="s">
        <v>2413</v>
      </c>
      <c r="B2394" t="s">
        <v>2926</v>
      </c>
      <c r="C2394" t="s">
        <v>2679</v>
      </c>
      <c r="D2394">
        <v>39.120005130000003</v>
      </c>
    </row>
    <row r="2395" spans="1:4" x14ac:dyDescent="0.25">
      <c r="A2395" t="s">
        <v>2413</v>
      </c>
      <c r="B2395" t="s">
        <v>2925</v>
      </c>
      <c r="C2395" t="s">
        <v>2679</v>
      </c>
      <c r="D2395">
        <v>117.85383893000007</v>
      </c>
    </row>
    <row r="2396" spans="1:4" x14ac:dyDescent="0.25">
      <c r="A2396" t="s">
        <v>2413</v>
      </c>
      <c r="B2396" t="s">
        <v>2927</v>
      </c>
      <c r="C2396" t="s">
        <v>2679</v>
      </c>
      <c r="D2396">
        <v>926.73400073999971</v>
      </c>
    </row>
    <row r="2397" spans="1:4" x14ac:dyDescent="0.25">
      <c r="A2397" t="s">
        <v>2413</v>
      </c>
      <c r="B2397" t="s">
        <v>2928</v>
      </c>
      <c r="C2397" t="s">
        <v>2679</v>
      </c>
      <c r="D2397">
        <v>1648.6470205699998</v>
      </c>
    </row>
    <row r="2398" spans="1:4" x14ac:dyDescent="0.25">
      <c r="A2398" t="s">
        <v>2414</v>
      </c>
      <c r="B2398" t="s">
        <v>2924</v>
      </c>
      <c r="C2398" t="s">
        <v>775</v>
      </c>
      <c r="D2398">
        <v>0.14950927999999999</v>
      </c>
    </row>
    <row r="2399" spans="1:4" x14ac:dyDescent="0.25">
      <c r="A2399" t="s">
        <v>2414</v>
      </c>
      <c r="B2399" t="s">
        <v>2926</v>
      </c>
      <c r="C2399" t="s">
        <v>775</v>
      </c>
      <c r="D2399">
        <v>0.16506917000000002</v>
      </c>
    </row>
    <row r="2400" spans="1:4" x14ac:dyDescent="0.25">
      <c r="A2400" t="s">
        <v>2414</v>
      </c>
      <c r="B2400" t="s">
        <v>2925</v>
      </c>
      <c r="C2400" t="s">
        <v>775</v>
      </c>
      <c r="D2400">
        <v>3.5894885899999998</v>
      </c>
    </row>
    <row r="2401" spans="1:4" x14ac:dyDescent="0.25">
      <c r="A2401" t="s">
        <v>2414</v>
      </c>
      <c r="B2401" t="s">
        <v>2927</v>
      </c>
      <c r="C2401" t="s">
        <v>775</v>
      </c>
      <c r="D2401">
        <v>69.497406960000006</v>
      </c>
    </row>
    <row r="2402" spans="1:4" x14ac:dyDescent="0.25">
      <c r="A2402" t="s">
        <v>2414</v>
      </c>
      <c r="B2402" t="s">
        <v>2928</v>
      </c>
      <c r="C2402" t="s">
        <v>775</v>
      </c>
      <c r="D2402">
        <v>119.66309890999995</v>
      </c>
    </row>
    <row r="2403" spans="1:4" x14ac:dyDescent="0.25">
      <c r="A2403" t="s">
        <v>2414</v>
      </c>
      <c r="B2403" t="s">
        <v>2924</v>
      </c>
      <c r="C2403" t="s">
        <v>2680</v>
      </c>
      <c r="D2403">
        <v>0.17776138</v>
      </c>
    </row>
    <row r="2404" spans="1:4" x14ac:dyDescent="0.25">
      <c r="A2404" t="s">
        <v>2414</v>
      </c>
      <c r="B2404" t="s">
        <v>2926</v>
      </c>
      <c r="C2404" t="s">
        <v>2680</v>
      </c>
      <c r="D2404">
        <v>2.0180451599999998</v>
      </c>
    </row>
    <row r="2405" spans="1:4" x14ac:dyDescent="0.25">
      <c r="A2405" t="s">
        <v>2414</v>
      </c>
      <c r="B2405" t="s">
        <v>2925</v>
      </c>
      <c r="C2405" t="s">
        <v>2680</v>
      </c>
      <c r="D2405">
        <v>5.32635331</v>
      </c>
    </row>
    <row r="2406" spans="1:4" x14ac:dyDescent="0.25">
      <c r="A2406" t="s">
        <v>2414</v>
      </c>
      <c r="B2406" t="s">
        <v>2927</v>
      </c>
      <c r="C2406" t="s">
        <v>2680</v>
      </c>
      <c r="D2406">
        <v>81.750408610000008</v>
      </c>
    </row>
    <row r="2407" spans="1:4" x14ac:dyDescent="0.25">
      <c r="A2407" t="s">
        <v>2414</v>
      </c>
      <c r="B2407" t="s">
        <v>2928</v>
      </c>
      <c r="C2407" t="s">
        <v>2680</v>
      </c>
      <c r="D2407">
        <v>908.64049831</v>
      </c>
    </row>
    <row r="2408" spans="1:4" x14ac:dyDescent="0.25">
      <c r="A2408" t="s">
        <v>2414</v>
      </c>
      <c r="B2408" t="s">
        <v>2925</v>
      </c>
      <c r="C2408" t="s">
        <v>2678</v>
      </c>
      <c r="D2408">
        <v>0.34300217999999999</v>
      </c>
    </row>
    <row r="2409" spans="1:4" x14ac:dyDescent="0.25">
      <c r="A2409" t="s">
        <v>2414</v>
      </c>
      <c r="B2409" t="s">
        <v>2927</v>
      </c>
      <c r="C2409" t="s">
        <v>2678</v>
      </c>
      <c r="D2409">
        <v>3.1370000999999998</v>
      </c>
    </row>
    <row r="2410" spans="1:4" x14ac:dyDescent="0.25">
      <c r="A2410" t="s">
        <v>2414</v>
      </c>
      <c r="B2410" t="s">
        <v>2923</v>
      </c>
      <c r="C2410" t="s">
        <v>2686</v>
      </c>
      <c r="D2410">
        <v>0.46036734000000001</v>
      </c>
    </row>
    <row r="2411" spans="1:4" x14ac:dyDescent="0.25">
      <c r="A2411" t="s">
        <v>2414</v>
      </c>
      <c r="B2411" t="s">
        <v>2925</v>
      </c>
      <c r="C2411" t="s">
        <v>2686</v>
      </c>
      <c r="D2411">
        <v>0.35864089999999998</v>
      </c>
    </row>
    <row r="2412" spans="1:4" x14ac:dyDescent="0.25">
      <c r="A2412" t="s">
        <v>2414</v>
      </c>
      <c r="B2412" t="s">
        <v>2927</v>
      </c>
      <c r="C2412" t="s">
        <v>2686</v>
      </c>
      <c r="D2412">
        <v>72.665356369999984</v>
      </c>
    </row>
    <row r="2413" spans="1:4" x14ac:dyDescent="0.25">
      <c r="A2413" t="s">
        <v>2414</v>
      </c>
      <c r="B2413" t="s">
        <v>2923</v>
      </c>
      <c r="C2413" t="s">
        <v>2682</v>
      </c>
      <c r="D2413">
        <v>5.7805699999999996E-3</v>
      </c>
    </row>
    <row r="2414" spans="1:4" x14ac:dyDescent="0.25">
      <c r="A2414" t="s">
        <v>2414</v>
      </c>
      <c r="B2414" t="s">
        <v>2924</v>
      </c>
      <c r="C2414" t="s">
        <v>2682</v>
      </c>
      <c r="D2414">
        <v>0.31196765000000004</v>
      </c>
    </row>
    <row r="2415" spans="1:4" x14ac:dyDescent="0.25">
      <c r="A2415" t="s">
        <v>2414</v>
      </c>
      <c r="B2415" t="s">
        <v>2926</v>
      </c>
      <c r="C2415" t="s">
        <v>2682</v>
      </c>
      <c r="D2415">
        <v>2.0379335099999998</v>
      </c>
    </row>
    <row r="2416" spans="1:4" x14ac:dyDescent="0.25">
      <c r="A2416" t="s">
        <v>2414</v>
      </c>
      <c r="B2416" t="s">
        <v>2925</v>
      </c>
      <c r="C2416" t="s">
        <v>2682</v>
      </c>
      <c r="D2416">
        <v>7.3083476400000009</v>
      </c>
    </row>
    <row r="2417" spans="1:4" x14ac:dyDescent="0.25">
      <c r="A2417" t="s">
        <v>2414</v>
      </c>
      <c r="B2417" t="s">
        <v>2927</v>
      </c>
      <c r="C2417" t="s">
        <v>2682</v>
      </c>
      <c r="D2417">
        <v>280.63557638999981</v>
      </c>
    </row>
    <row r="2418" spans="1:4" x14ac:dyDescent="0.25">
      <c r="A2418" t="s">
        <v>2414</v>
      </c>
      <c r="B2418" t="s">
        <v>2928</v>
      </c>
      <c r="C2418" t="s">
        <v>2682</v>
      </c>
      <c r="D2418">
        <v>412.27910059999988</v>
      </c>
    </row>
    <row r="2419" spans="1:4" x14ac:dyDescent="0.25">
      <c r="A2419" t="s">
        <v>2414</v>
      </c>
      <c r="B2419" t="s">
        <v>2927</v>
      </c>
      <c r="C2419" t="s">
        <v>137</v>
      </c>
      <c r="D2419">
        <v>7.2632869000000007</v>
      </c>
    </row>
    <row r="2420" spans="1:4" x14ac:dyDescent="0.25">
      <c r="A2420" t="s">
        <v>2414</v>
      </c>
      <c r="B2420" t="s">
        <v>2923</v>
      </c>
      <c r="C2420" t="s">
        <v>2677</v>
      </c>
      <c r="D2420">
        <v>2.2509209999999998E-2</v>
      </c>
    </row>
    <row r="2421" spans="1:4" x14ac:dyDescent="0.25">
      <c r="A2421" t="s">
        <v>2414</v>
      </c>
      <c r="B2421" t="s">
        <v>2924</v>
      </c>
      <c r="C2421" t="s">
        <v>2677</v>
      </c>
      <c r="D2421">
        <v>0.34605206999999999</v>
      </c>
    </row>
    <row r="2422" spans="1:4" x14ac:dyDescent="0.25">
      <c r="A2422" t="s">
        <v>2414</v>
      </c>
      <c r="B2422" t="s">
        <v>2926</v>
      </c>
      <c r="C2422" t="s">
        <v>2677</v>
      </c>
      <c r="D2422">
        <v>0.19644207000000002</v>
      </c>
    </row>
    <row r="2423" spans="1:4" x14ac:dyDescent="0.25">
      <c r="A2423" t="s">
        <v>2414</v>
      </c>
      <c r="B2423" t="s">
        <v>2925</v>
      </c>
      <c r="C2423" t="s">
        <v>2677</v>
      </c>
      <c r="D2423">
        <v>6.094227570000001</v>
      </c>
    </row>
    <row r="2424" spans="1:4" x14ac:dyDescent="0.25">
      <c r="A2424" t="s">
        <v>2414</v>
      </c>
      <c r="B2424" t="s">
        <v>2927</v>
      </c>
      <c r="C2424" t="s">
        <v>2677</v>
      </c>
      <c r="D2424">
        <v>67.10900128000003</v>
      </c>
    </row>
    <row r="2425" spans="1:4" x14ac:dyDescent="0.25">
      <c r="A2425" t="s">
        <v>2414</v>
      </c>
      <c r="B2425" t="s">
        <v>2928</v>
      </c>
      <c r="C2425" t="s">
        <v>2677</v>
      </c>
      <c r="D2425">
        <v>69.783173220000009</v>
      </c>
    </row>
    <row r="2426" spans="1:4" x14ac:dyDescent="0.25">
      <c r="A2426" t="s">
        <v>2414</v>
      </c>
      <c r="B2426" t="s">
        <v>2925</v>
      </c>
      <c r="C2426" t="s">
        <v>2681</v>
      </c>
      <c r="D2426">
        <v>4.9591089000000004</v>
      </c>
    </row>
    <row r="2427" spans="1:4" x14ac:dyDescent="0.25">
      <c r="A2427" t="s">
        <v>2414</v>
      </c>
      <c r="B2427" t="s">
        <v>2927</v>
      </c>
      <c r="C2427" t="s">
        <v>2681</v>
      </c>
      <c r="D2427">
        <v>52.047418489999991</v>
      </c>
    </row>
    <row r="2428" spans="1:4" x14ac:dyDescent="0.25">
      <c r="A2428" t="s">
        <v>2414</v>
      </c>
      <c r="B2428" t="s">
        <v>2928</v>
      </c>
      <c r="C2428" t="s">
        <v>2681</v>
      </c>
      <c r="D2428">
        <v>545.58542343999966</v>
      </c>
    </row>
    <row r="2429" spans="1:4" x14ac:dyDescent="0.25">
      <c r="A2429" t="s">
        <v>2414</v>
      </c>
      <c r="B2429" t="s">
        <v>2926</v>
      </c>
      <c r="C2429" t="s">
        <v>2683</v>
      </c>
      <c r="D2429">
        <v>0.29533441000000005</v>
      </c>
    </row>
    <row r="2430" spans="1:4" x14ac:dyDescent="0.25">
      <c r="A2430" t="s">
        <v>2414</v>
      </c>
      <c r="B2430" t="s">
        <v>2925</v>
      </c>
      <c r="C2430" t="s">
        <v>2683</v>
      </c>
      <c r="D2430">
        <v>2.2184004499999999</v>
      </c>
    </row>
    <row r="2431" spans="1:4" x14ac:dyDescent="0.25">
      <c r="A2431" t="s">
        <v>2414</v>
      </c>
      <c r="B2431" t="s">
        <v>2927</v>
      </c>
      <c r="C2431" t="s">
        <v>2683</v>
      </c>
      <c r="D2431">
        <v>51.042547800000001</v>
      </c>
    </row>
    <row r="2432" spans="1:4" x14ac:dyDescent="0.25">
      <c r="A2432" t="s">
        <v>2414</v>
      </c>
      <c r="B2432" t="s">
        <v>2928</v>
      </c>
      <c r="C2432" t="s">
        <v>2683</v>
      </c>
      <c r="D2432">
        <v>564.32105880000006</v>
      </c>
    </row>
    <row r="2433" spans="1:4" x14ac:dyDescent="0.25">
      <c r="A2433" t="s">
        <v>2414</v>
      </c>
      <c r="B2433" t="s">
        <v>2926</v>
      </c>
      <c r="C2433" t="s">
        <v>2679</v>
      </c>
      <c r="D2433">
        <v>1.2770597399999999</v>
      </c>
    </row>
    <row r="2434" spans="1:4" x14ac:dyDescent="0.25">
      <c r="A2434" t="s">
        <v>2414</v>
      </c>
      <c r="B2434" t="s">
        <v>2925</v>
      </c>
      <c r="C2434" t="s">
        <v>2679</v>
      </c>
      <c r="D2434">
        <v>0.14739062999999999</v>
      </c>
    </row>
    <row r="2435" spans="1:4" x14ac:dyDescent="0.25">
      <c r="A2435" t="s">
        <v>2414</v>
      </c>
      <c r="B2435" t="s">
        <v>2927</v>
      </c>
      <c r="C2435" t="s">
        <v>2679</v>
      </c>
      <c r="D2435">
        <v>1.9805972000000001</v>
      </c>
    </row>
    <row r="2436" spans="1:4" x14ac:dyDescent="0.25">
      <c r="A2436" t="s">
        <v>2414</v>
      </c>
      <c r="B2436" t="s">
        <v>2928</v>
      </c>
      <c r="C2436" t="s">
        <v>2679</v>
      </c>
      <c r="D2436">
        <v>28.892623520000001</v>
      </c>
    </row>
    <row r="2437" spans="1:4" x14ac:dyDescent="0.25">
      <c r="A2437" t="s">
        <v>2957</v>
      </c>
      <c r="B2437" t="s">
        <v>2923</v>
      </c>
      <c r="C2437" t="s">
        <v>775</v>
      </c>
      <c r="D2437">
        <v>3.1420110000000001E-2</v>
      </c>
    </row>
    <row r="2438" spans="1:4" x14ac:dyDescent="0.25">
      <c r="A2438" t="s">
        <v>2957</v>
      </c>
      <c r="B2438" t="s">
        <v>2924</v>
      </c>
      <c r="C2438" t="s">
        <v>775</v>
      </c>
      <c r="D2438">
        <v>0.71044907999999996</v>
      </c>
    </row>
    <row r="2439" spans="1:4" x14ac:dyDescent="0.25">
      <c r="A2439" t="s">
        <v>2957</v>
      </c>
      <c r="B2439" t="s">
        <v>2926</v>
      </c>
      <c r="C2439" t="s">
        <v>775</v>
      </c>
      <c r="D2439">
        <v>1.8324824399999995</v>
      </c>
    </row>
    <row r="2440" spans="1:4" x14ac:dyDescent="0.25">
      <c r="A2440" t="s">
        <v>2957</v>
      </c>
      <c r="B2440" t="s">
        <v>2925</v>
      </c>
      <c r="C2440" t="s">
        <v>775</v>
      </c>
      <c r="D2440">
        <v>0.90899485000000013</v>
      </c>
    </row>
    <row r="2441" spans="1:4" x14ac:dyDescent="0.25">
      <c r="A2441" t="s">
        <v>2957</v>
      </c>
      <c r="B2441" t="s">
        <v>2923</v>
      </c>
      <c r="C2441" t="s">
        <v>2680</v>
      </c>
      <c r="D2441">
        <v>0.25233783999999998</v>
      </c>
    </row>
    <row r="2442" spans="1:4" x14ac:dyDescent="0.25">
      <c r="A2442" t="s">
        <v>2957</v>
      </c>
      <c r="B2442" t="s">
        <v>2925</v>
      </c>
      <c r="C2442" t="s">
        <v>2680</v>
      </c>
      <c r="D2442">
        <v>16.183368700000003</v>
      </c>
    </row>
    <row r="2443" spans="1:4" x14ac:dyDescent="0.25">
      <c r="A2443" t="s">
        <v>2957</v>
      </c>
      <c r="B2443" t="s">
        <v>2927</v>
      </c>
      <c r="C2443" t="s">
        <v>2680</v>
      </c>
      <c r="D2443">
        <v>328.24645597999984</v>
      </c>
    </row>
    <row r="2444" spans="1:4" x14ac:dyDescent="0.25">
      <c r="A2444" t="s">
        <v>2957</v>
      </c>
      <c r="B2444" t="s">
        <v>2928</v>
      </c>
      <c r="C2444" t="s">
        <v>2680</v>
      </c>
      <c r="D2444">
        <v>1475.2038369700012</v>
      </c>
    </row>
    <row r="2445" spans="1:4" x14ac:dyDescent="0.25">
      <c r="A2445" t="s">
        <v>2957</v>
      </c>
      <c r="B2445" t="s">
        <v>2923</v>
      </c>
      <c r="C2445" t="s">
        <v>2678</v>
      </c>
      <c r="D2445">
        <v>0.89144719000000006</v>
      </c>
    </row>
    <row r="2446" spans="1:4" x14ac:dyDescent="0.25">
      <c r="A2446" t="s">
        <v>2957</v>
      </c>
      <c r="B2446" t="s">
        <v>2924</v>
      </c>
      <c r="C2446" t="s">
        <v>2678</v>
      </c>
      <c r="D2446">
        <v>1.6263254399999998</v>
      </c>
    </row>
    <row r="2447" spans="1:4" x14ac:dyDescent="0.25">
      <c r="A2447" t="s">
        <v>2957</v>
      </c>
      <c r="B2447" t="s">
        <v>2926</v>
      </c>
      <c r="C2447" t="s">
        <v>2678</v>
      </c>
      <c r="D2447">
        <v>0.81941279000000011</v>
      </c>
    </row>
    <row r="2448" spans="1:4" x14ac:dyDescent="0.25">
      <c r="A2448" t="s">
        <v>2957</v>
      </c>
      <c r="B2448" t="s">
        <v>2925</v>
      </c>
      <c r="C2448" t="s">
        <v>2678</v>
      </c>
      <c r="D2448">
        <v>4.9367245499999992</v>
      </c>
    </row>
    <row r="2449" spans="1:4" x14ac:dyDescent="0.25">
      <c r="A2449" t="s">
        <v>2957</v>
      </c>
      <c r="B2449" t="s">
        <v>2927</v>
      </c>
      <c r="C2449" t="s">
        <v>2678</v>
      </c>
      <c r="D2449">
        <v>71.120712560000015</v>
      </c>
    </row>
    <row r="2450" spans="1:4" x14ac:dyDescent="0.25">
      <c r="A2450" t="s">
        <v>2957</v>
      </c>
      <c r="B2450" t="s">
        <v>2924</v>
      </c>
      <c r="C2450" t="s">
        <v>2686</v>
      </c>
      <c r="D2450">
        <v>3.9232320000000001E-2</v>
      </c>
    </row>
    <row r="2451" spans="1:4" x14ac:dyDescent="0.25">
      <c r="A2451" t="s">
        <v>2957</v>
      </c>
      <c r="B2451" t="s">
        <v>2926</v>
      </c>
      <c r="C2451" t="s">
        <v>2686</v>
      </c>
      <c r="D2451">
        <v>0.36840665</v>
      </c>
    </row>
    <row r="2452" spans="1:4" x14ac:dyDescent="0.25">
      <c r="A2452" t="s">
        <v>2957</v>
      </c>
      <c r="B2452" t="s">
        <v>2925</v>
      </c>
      <c r="C2452" t="s">
        <v>2686</v>
      </c>
      <c r="D2452">
        <v>23.093161049999999</v>
      </c>
    </row>
    <row r="2453" spans="1:4" x14ac:dyDescent="0.25">
      <c r="A2453" t="s">
        <v>2957</v>
      </c>
      <c r="B2453" t="s">
        <v>2924</v>
      </c>
      <c r="C2453" t="s">
        <v>2682</v>
      </c>
      <c r="D2453">
        <v>0.10578666</v>
      </c>
    </row>
    <row r="2454" spans="1:4" x14ac:dyDescent="0.25">
      <c r="A2454" t="s">
        <v>2957</v>
      </c>
      <c r="B2454" t="s">
        <v>2926</v>
      </c>
      <c r="C2454" t="s">
        <v>2682</v>
      </c>
      <c r="D2454">
        <v>0.68135724999999991</v>
      </c>
    </row>
    <row r="2455" spans="1:4" x14ac:dyDescent="0.25">
      <c r="A2455" t="s">
        <v>2957</v>
      </c>
      <c r="B2455" t="s">
        <v>2925</v>
      </c>
      <c r="C2455" t="s">
        <v>2682</v>
      </c>
      <c r="D2455">
        <v>1.0588067299999999</v>
      </c>
    </row>
    <row r="2456" spans="1:4" x14ac:dyDescent="0.25">
      <c r="A2456" t="s">
        <v>2957</v>
      </c>
      <c r="B2456" t="s">
        <v>2927</v>
      </c>
      <c r="C2456" t="s">
        <v>2682</v>
      </c>
      <c r="D2456">
        <v>31.775466089999995</v>
      </c>
    </row>
    <row r="2457" spans="1:4" x14ac:dyDescent="0.25">
      <c r="A2457" t="s">
        <v>2957</v>
      </c>
      <c r="B2457" t="s">
        <v>2928</v>
      </c>
      <c r="C2457" t="s">
        <v>2682</v>
      </c>
      <c r="D2457">
        <v>249.16780525999999</v>
      </c>
    </row>
    <row r="2458" spans="1:4" x14ac:dyDescent="0.25">
      <c r="A2458" t="s">
        <v>2957</v>
      </c>
      <c r="B2458" t="s">
        <v>2924</v>
      </c>
      <c r="C2458" t="s">
        <v>137</v>
      </c>
      <c r="D2458">
        <v>0.62344234999999992</v>
      </c>
    </row>
    <row r="2459" spans="1:4" x14ac:dyDescent="0.25">
      <c r="A2459" t="s">
        <v>2957</v>
      </c>
      <c r="B2459" t="s">
        <v>2923</v>
      </c>
      <c r="C2459" t="s">
        <v>2677</v>
      </c>
      <c r="D2459">
        <v>9.591614760000013</v>
      </c>
    </row>
    <row r="2460" spans="1:4" x14ac:dyDescent="0.25">
      <c r="A2460" t="s">
        <v>2957</v>
      </c>
      <c r="B2460" t="s">
        <v>2924</v>
      </c>
      <c r="C2460" t="s">
        <v>2677</v>
      </c>
      <c r="D2460">
        <v>25.905150599999978</v>
      </c>
    </row>
    <row r="2461" spans="1:4" x14ac:dyDescent="0.25">
      <c r="A2461" t="s">
        <v>2957</v>
      </c>
      <c r="B2461" t="s">
        <v>2926</v>
      </c>
      <c r="C2461" t="s">
        <v>2677</v>
      </c>
      <c r="D2461">
        <v>70.346559220000131</v>
      </c>
    </row>
    <row r="2462" spans="1:4" x14ac:dyDescent="0.25">
      <c r="A2462" t="s">
        <v>2957</v>
      </c>
      <c r="B2462" t="s">
        <v>2925</v>
      </c>
      <c r="C2462" t="s">
        <v>2677</v>
      </c>
      <c r="D2462">
        <v>298.91408614000068</v>
      </c>
    </row>
    <row r="2463" spans="1:4" x14ac:dyDescent="0.25">
      <c r="A2463" t="s">
        <v>2957</v>
      </c>
      <c r="B2463" t="s">
        <v>2927</v>
      </c>
      <c r="C2463" t="s">
        <v>2677</v>
      </c>
      <c r="D2463">
        <v>1638.4250819500026</v>
      </c>
    </row>
    <row r="2464" spans="1:4" x14ac:dyDescent="0.25">
      <c r="A2464" t="s">
        <v>2957</v>
      </c>
      <c r="B2464" t="s">
        <v>2928</v>
      </c>
      <c r="C2464" t="s">
        <v>2677</v>
      </c>
      <c r="D2464">
        <v>11.422966780000001</v>
      </c>
    </row>
    <row r="2465" spans="1:4" x14ac:dyDescent="0.25">
      <c r="A2465" t="s">
        <v>2957</v>
      </c>
      <c r="B2465" t="s">
        <v>2923</v>
      </c>
      <c r="C2465" t="s">
        <v>2681</v>
      </c>
      <c r="D2465">
        <v>3.099259E-2</v>
      </c>
    </row>
    <row r="2466" spans="1:4" x14ac:dyDescent="0.25">
      <c r="A2466" t="s">
        <v>2957</v>
      </c>
      <c r="B2466" t="s">
        <v>2924</v>
      </c>
      <c r="C2466" t="s">
        <v>2681</v>
      </c>
      <c r="D2466">
        <v>4.2588882100000003</v>
      </c>
    </row>
    <row r="2467" spans="1:4" x14ac:dyDescent="0.25">
      <c r="A2467" t="s">
        <v>2957</v>
      </c>
      <c r="B2467" t="s">
        <v>2926</v>
      </c>
      <c r="C2467" t="s">
        <v>2681</v>
      </c>
      <c r="D2467">
        <v>1.54989358</v>
      </c>
    </row>
    <row r="2468" spans="1:4" x14ac:dyDescent="0.25">
      <c r="A2468" t="s">
        <v>2957</v>
      </c>
      <c r="B2468" t="s">
        <v>2925</v>
      </c>
      <c r="C2468" t="s">
        <v>2681</v>
      </c>
      <c r="D2468">
        <v>5.5843530100000001</v>
      </c>
    </row>
    <row r="2469" spans="1:4" x14ac:dyDescent="0.25">
      <c r="A2469" t="s">
        <v>2957</v>
      </c>
      <c r="B2469" t="s">
        <v>2927</v>
      </c>
      <c r="C2469" t="s">
        <v>2681</v>
      </c>
      <c r="D2469">
        <v>12.80516471</v>
      </c>
    </row>
    <row r="2470" spans="1:4" x14ac:dyDescent="0.25">
      <c r="A2470" t="s">
        <v>2957</v>
      </c>
      <c r="B2470" t="s">
        <v>2928</v>
      </c>
      <c r="C2470" t="s">
        <v>2681</v>
      </c>
      <c r="D2470">
        <v>60.477081150000004</v>
      </c>
    </row>
    <row r="2471" spans="1:4" x14ac:dyDescent="0.25">
      <c r="A2471" t="s">
        <v>2957</v>
      </c>
      <c r="B2471" t="s">
        <v>2923</v>
      </c>
      <c r="C2471" t="s">
        <v>2683</v>
      </c>
      <c r="D2471">
        <v>0.62527752000000003</v>
      </c>
    </row>
    <row r="2472" spans="1:4" x14ac:dyDescent="0.25">
      <c r="A2472" t="s">
        <v>2957</v>
      </c>
      <c r="B2472" t="s">
        <v>2924</v>
      </c>
      <c r="C2472" t="s">
        <v>2683</v>
      </c>
      <c r="D2472">
        <v>6.050646930000001</v>
      </c>
    </row>
    <row r="2473" spans="1:4" x14ac:dyDescent="0.25">
      <c r="A2473" t="s">
        <v>2957</v>
      </c>
      <c r="B2473" t="s">
        <v>2926</v>
      </c>
      <c r="C2473" t="s">
        <v>2683</v>
      </c>
      <c r="D2473">
        <v>18.803371100000003</v>
      </c>
    </row>
    <row r="2474" spans="1:4" x14ac:dyDescent="0.25">
      <c r="A2474" t="s">
        <v>2957</v>
      </c>
      <c r="B2474" t="s">
        <v>2925</v>
      </c>
      <c r="C2474" t="s">
        <v>2683</v>
      </c>
      <c r="D2474">
        <v>89.194049210000017</v>
      </c>
    </row>
    <row r="2475" spans="1:4" x14ac:dyDescent="0.25">
      <c r="A2475" t="s">
        <v>2957</v>
      </c>
      <c r="B2475" t="s">
        <v>2927</v>
      </c>
      <c r="C2475" t="s">
        <v>2683</v>
      </c>
      <c r="D2475">
        <v>1179.8046507400004</v>
      </c>
    </row>
    <row r="2476" spans="1:4" x14ac:dyDescent="0.25">
      <c r="A2476" t="s">
        <v>2957</v>
      </c>
      <c r="B2476" t="s">
        <v>2928</v>
      </c>
      <c r="C2476" t="s">
        <v>2683</v>
      </c>
      <c r="D2476">
        <v>1429.2204703999992</v>
      </c>
    </row>
    <row r="2477" spans="1:4" x14ac:dyDescent="0.25">
      <c r="A2477" t="s">
        <v>2957</v>
      </c>
      <c r="B2477" t="s">
        <v>2923</v>
      </c>
      <c r="C2477" t="s">
        <v>2679</v>
      </c>
      <c r="D2477">
        <v>11.350194270000022</v>
      </c>
    </row>
    <row r="2478" spans="1:4" x14ac:dyDescent="0.25">
      <c r="A2478" t="s">
        <v>2957</v>
      </c>
      <c r="B2478" t="s">
        <v>2924</v>
      </c>
      <c r="C2478" t="s">
        <v>2679</v>
      </c>
      <c r="D2478">
        <v>218.34204996999995</v>
      </c>
    </row>
    <row r="2479" spans="1:4" x14ac:dyDescent="0.25">
      <c r="A2479" t="s">
        <v>2957</v>
      </c>
      <c r="B2479" t="s">
        <v>2926</v>
      </c>
      <c r="C2479" t="s">
        <v>2679</v>
      </c>
      <c r="D2479">
        <v>431.37394022999996</v>
      </c>
    </row>
    <row r="2480" spans="1:4" x14ac:dyDescent="0.25">
      <c r="A2480" t="s">
        <v>2957</v>
      </c>
      <c r="B2480" t="s">
        <v>2925</v>
      </c>
      <c r="C2480" t="s">
        <v>2679</v>
      </c>
      <c r="D2480">
        <v>3620.6355794900032</v>
      </c>
    </row>
    <row r="2481" spans="1:4" x14ac:dyDescent="0.25">
      <c r="A2481" t="s">
        <v>2957</v>
      </c>
      <c r="B2481" t="s">
        <v>2927</v>
      </c>
      <c r="C2481" t="s">
        <v>2679</v>
      </c>
      <c r="D2481">
        <v>17740.338880349984</v>
      </c>
    </row>
    <row r="2482" spans="1:4" x14ac:dyDescent="0.25">
      <c r="A2482" t="s">
        <v>2957</v>
      </c>
      <c r="B2482" t="s">
        <v>2928</v>
      </c>
      <c r="C2482" t="s">
        <v>2679</v>
      </c>
      <c r="D2482">
        <v>39032.19482877024</v>
      </c>
    </row>
    <row r="2483" spans="1:4" x14ac:dyDescent="0.25">
      <c r="A2483" t="s">
        <v>2406</v>
      </c>
      <c r="B2483" t="s">
        <v>2929</v>
      </c>
      <c r="C2483" t="s">
        <v>775</v>
      </c>
    </row>
    <row r="2484" spans="1:4" x14ac:dyDescent="0.25">
      <c r="A2484" t="s">
        <v>2406</v>
      </c>
      <c r="B2484" t="s">
        <v>2930</v>
      </c>
      <c r="C2484" t="s">
        <v>775</v>
      </c>
    </row>
    <row r="2485" spans="1:4" x14ac:dyDescent="0.25">
      <c r="A2485" t="s">
        <v>2406</v>
      </c>
      <c r="B2485" t="s">
        <v>2931</v>
      </c>
      <c r="C2485" t="s">
        <v>775</v>
      </c>
    </row>
    <row r="2486" spans="1:4" x14ac:dyDescent="0.25">
      <c r="A2486" t="s">
        <v>2406</v>
      </c>
      <c r="B2486" t="s">
        <v>2932</v>
      </c>
      <c r="C2486" t="s">
        <v>775</v>
      </c>
    </row>
    <row r="2487" spans="1:4" x14ac:dyDescent="0.25">
      <c r="A2487" t="s">
        <v>2406</v>
      </c>
      <c r="B2487" t="s">
        <v>2933</v>
      </c>
      <c r="C2487" t="s">
        <v>775</v>
      </c>
    </row>
    <row r="2488" spans="1:4" x14ac:dyDescent="0.25">
      <c r="A2488" t="s">
        <v>2406</v>
      </c>
      <c r="B2488" t="s">
        <v>2934</v>
      </c>
      <c r="C2488" t="s">
        <v>775</v>
      </c>
    </row>
    <row r="2489" spans="1:4" x14ac:dyDescent="0.25">
      <c r="A2489" t="s">
        <v>2406</v>
      </c>
      <c r="B2489" t="s">
        <v>2929</v>
      </c>
      <c r="C2489" t="s">
        <v>2680</v>
      </c>
    </row>
    <row r="2490" spans="1:4" x14ac:dyDescent="0.25">
      <c r="A2490" t="s">
        <v>2406</v>
      </c>
      <c r="B2490" t="s">
        <v>2930</v>
      </c>
      <c r="C2490" t="s">
        <v>2680</v>
      </c>
    </row>
    <row r="2491" spans="1:4" x14ac:dyDescent="0.25">
      <c r="A2491" t="s">
        <v>2406</v>
      </c>
      <c r="B2491" t="s">
        <v>2931</v>
      </c>
      <c r="C2491" t="s">
        <v>2680</v>
      </c>
    </row>
    <row r="2492" spans="1:4" x14ac:dyDescent="0.25">
      <c r="A2492" t="s">
        <v>2406</v>
      </c>
      <c r="B2492" t="s">
        <v>2932</v>
      </c>
      <c r="C2492" t="s">
        <v>2680</v>
      </c>
    </row>
    <row r="2493" spans="1:4" x14ac:dyDescent="0.25">
      <c r="A2493" t="s">
        <v>2406</v>
      </c>
      <c r="B2493" t="s">
        <v>2933</v>
      </c>
      <c r="C2493" t="s">
        <v>2680</v>
      </c>
    </row>
    <row r="2494" spans="1:4" x14ac:dyDescent="0.25">
      <c r="A2494" t="s">
        <v>2406</v>
      </c>
      <c r="B2494" t="s">
        <v>2934</v>
      </c>
      <c r="C2494" t="s">
        <v>2680</v>
      </c>
    </row>
    <row r="2495" spans="1:4" x14ac:dyDescent="0.25">
      <c r="A2495" t="s">
        <v>2406</v>
      </c>
      <c r="B2495" t="s">
        <v>2929</v>
      </c>
      <c r="C2495" t="s">
        <v>2678</v>
      </c>
      <c r="D2495">
        <v>4.9424317338046505E-3</v>
      </c>
    </row>
    <row r="2496" spans="1:4" x14ac:dyDescent="0.25">
      <c r="A2496" t="s">
        <v>2406</v>
      </c>
      <c r="B2496" t="s">
        <v>2930</v>
      </c>
      <c r="C2496" t="s">
        <v>2678</v>
      </c>
      <c r="D2496">
        <v>0</v>
      </c>
    </row>
    <row r="2497" spans="1:4" x14ac:dyDescent="0.25">
      <c r="A2497" t="s">
        <v>2406</v>
      </c>
      <c r="B2497" t="s">
        <v>2931</v>
      </c>
      <c r="C2497" t="s">
        <v>2678</v>
      </c>
      <c r="D2497">
        <v>0</v>
      </c>
    </row>
    <row r="2498" spans="1:4" x14ac:dyDescent="0.25">
      <c r="A2498" t="s">
        <v>2406</v>
      </c>
      <c r="B2498" t="s">
        <v>2932</v>
      </c>
      <c r="C2498" t="s">
        <v>2678</v>
      </c>
      <c r="D2498">
        <v>0</v>
      </c>
    </row>
    <row r="2499" spans="1:4" x14ac:dyDescent="0.25">
      <c r="A2499" t="s">
        <v>2406</v>
      </c>
      <c r="B2499" t="s">
        <v>2933</v>
      </c>
      <c r="C2499" t="s">
        <v>2678</v>
      </c>
      <c r="D2499">
        <v>0</v>
      </c>
    </row>
    <row r="2500" spans="1:4" x14ac:dyDescent="0.25">
      <c r="A2500" t="s">
        <v>2406</v>
      </c>
      <c r="B2500" t="s">
        <v>2934</v>
      </c>
      <c r="C2500" t="s">
        <v>2678</v>
      </c>
      <c r="D2500">
        <v>0</v>
      </c>
    </row>
    <row r="2501" spans="1:4" x14ac:dyDescent="0.25">
      <c r="A2501" t="s">
        <v>2406</v>
      </c>
      <c r="B2501" t="s">
        <v>2929</v>
      </c>
      <c r="C2501" t="s">
        <v>2686</v>
      </c>
    </row>
    <row r="2502" spans="1:4" x14ac:dyDescent="0.25">
      <c r="A2502" t="s">
        <v>2406</v>
      </c>
      <c r="B2502" t="s">
        <v>2930</v>
      </c>
      <c r="C2502" t="s">
        <v>2686</v>
      </c>
    </row>
    <row r="2503" spans="1:4" x14ac:dyDescent="0.25">
      <c r="A2503" t="s">
        <v>2406</v>
      </c>
      <c r="B2503" t="s">
        <v>2931</v>
      </c>
      <c r="C2503" t="s">
        <v>2686</v>
      </c>
    </row>
    <row r="2504" spans="1:4" x14ac:dyDescent="0.25">
      <c r="A2504" t="s">
        <v>2406</v>
      </c>
      <c r="B2504" t="s">
        <v>2932</v>
      </c>
      <c r="C2504" t="s">
        <v>2686</v>
      </c>
    </row>
    <row r="2505" spans="1:4" x14ac:dyDescent="0.25">
      <c r="A2505" t="s">
        <v>2406</v>
      </c>
      <c r="B2505" t="s">
        <v>2933</v>
      </c>
      <c r="C2505" t="s">
        <v>2686</v>
      </c>
    </row>
    <row r="2506" spans="1:4" x14ac:dyDescent="0.25">
      <c r="A2506" t="s">
        <v>2406</v>
      </c>
      <c r="B2506" t="s">
        <v>2934</v>
      </c>
      <c r="C2506" t="s">
        <v>2686</v>
      </c>
    </row>
    <row r="2507" spans="1:4" x14ac:dyDescent="0.25">
      <c r="A2507" t="s">
        <v>2406</v>
      </c>
      <c r="B2507" t="s">
        <v>2929</v>
      </c>
      <c r="C2507" t="s">
        <v>2682</v>
      </c>
      <c r="D2507">
        <v>1.4811771581725839E-3</v>
      </c>
    </row>
    <row r="2508" spans="1:4" x14ac:dyDescent="0.25">
      <c r="A2508" t="s">
        <v>2406</v>
      </c>
      <c r="B2508" t="s">
        <v>2930</v>
      </c>
      <c r="C2508" t="s">
        <v>2682</v>
      </c>
      <c r="D2508">
        <v>0</v>
      </c>
    </row>
    <row r="2509" spans="1:4" x14ac:dyDescent="0.25">
      <c r="A2509" t="s">
        <v>2406</v>
      </c>
      <c r="B2509" t="s">
        <v>2931</v>
      </c>
      <c r="C2509" t="s">
        <v>2682</v>
      </c>
      <c r="D2509">
        <v>0</v>
      </c>
    </row>
    <row r="2510" spans="1:4" x14ac:dyDescent="0.25">
      <c r="A2510" t="s">
        <v>2406</v>
      </c>
      <c r="B2510" t="s">
        <v>2932</v>
      </c>
      <c r="C2510" t="s">
        <v>2682</v>
      </c>
      <c r="D2510">
        <v>0</v>
      </c>
    </row>
    <row r="2511" spans="1:4" x14ac:dyDescent="0.25">
      <c r="A2511" t="s">
        <v>2406</v>
      </c>
      <c r="B2511" t="s">
        <v>2933</v>
      </c>
      <c r="C2511" t="s">
        <v>2682</v>
      </c>
      <c r="D2511">
        <v>0</v>
      </c>
    </row>
    <row r="2512" spans="1:4" x14ac:dyDescent="0.25">
      <c r="A2512" t="s">
        <v>2406</v>
      </c>
      <c r="B2512" t="s">
        <v>2934</v>
      </c>
      <c r="C2512" t="s">
        <v>2682</v>
      </c>
      <c r="D2512">
        <v>0</v>
      </c>
    </row>
    <row r="2513" spans="1:4" x14ac:dyDescent="0.25">
      <c r="A2513" t="s">
        <v>2406</v>
      </c>
      <c r="B2513" t="s">
        <v>2929</v>
      </c>
      <c r="C2513" t="s">
        <v>137</v>
      </c>
    </row>
    <row r="2514" spans="1:4" x14ac:dyDescent="0.25">
      <c r="A2514" t="s">
        <v>2406</v>
      </c>
      <c r="B2514" t="s">
        <v>2930</v>
      </c>
      <c r="C2514" t="s">
        <v>137</v>
      </c>
    </row>
    <row r="2515" spans="1:4" x14ac:dyDescent="0.25">
      <c r="A2515" t="s">
        <v>2406</v>
      </c>
      <c r="B2515" t="s">
        <v>2931</v>
      </c>
      <c r="C2515" t="s">
        <v>137</v>
      </c>
    </row>
    <row r="2516" spans="1:4" x14ac:dyDescent="0.25">
      <c r="A2516" t="s">
        <v>2406</v>
      </c>
      <c r="B2516" t="s">
        <v>2932</v>
      </c>
      <c r="C2516" t="s">
        <v>137</v>
      </c>
    </row>
    <row r="2517" spans="1:4" x14ac:dyDescent="0.25">
      <c r="A2517" t="s">
        <v>2406</v>
      </c>
      <c r="B2517" t="s">
        <v>2933</v>
      </c>
      <c r="C2517" t="s">
        <v>137</v>
      </c>
    </row>
    <row r="2518" spans="1:4" x14ac:dyDescent="0.25">
      <c r="A2518" t="s">
        <v>2406</v>
      </c>
      <c r="B2518" t="s">
        <v>2934</v>
      </c>
      <c r="C2518" t="s">
        <v>137</v>
      </c>
    </row>
    <row r="2519" spans="1:4" x14ac:dyDescent="0.25">
      <c r="A2519" t="s">
        <v>2406</v>
      </c>
      <c r="B2519" t="s">
        <v>2929</v>
      </c>
      <c r="C2519" t="s">
        <v>2677</v>
      </c>
      <c r="D2519">
        <v>8.1809730043255913E-3</v>
      </c>
    </row>
    <row r="2520" spans="1:4" x14ac:dyDescent="0.25">
      <c r="A2520" t="s">
        <v>2406</v>
      </c>
      <c r="B2520" t="s">
        <v>2930</v>
      </c>
      <c r="C2520" t="s">
        <v>2677</v>
      </c>
      <c r="D2520">
        <v>3.3884526099513493E-2</v>
      </c>
    </row>
    <row r="2521" spans="1:4" x14ac:dyDescent="0.25">
      <c r="A2521" t="s">
        <v>2406</v>
      </c>
      <c r="B2521" t="s">
        <v>2931</v>
      </c>
      <c r="C2521" t="s">
        <v>2677</v>
      </c>
      <c r="D2521">
        <v>4.6123210515567233E-2</v>
      </c>
    </row>
    <row r="2522" spans="1:4" x14ac:dyDescent="0.25">
      <c r="A2522" t="s">
        <v>2406</v>
      </c>
      <c r="B2522" t="s">
        <v>2932</v>
      </c>
      <c r="C2522" t="s">
        <v>2677</v>
      </c>
      <c r="D2522">
        <v>6.7495062993074034E-2</v>
      </c>
    </row>
    <row r="2523" spans="1:4" x14ac:dyDescent="0.25">
      <c r="A2523" t="s">
        <v>2406</v>
      </c>
      <c r="B2523" t="s">
        <v>2933</v>
      </c>
      <c r="C2523" t="s">
        <v>2677</v>
      </c>
      <c r="D2523">
        <v>7.6082209235174947E-2</v>
      </c>
    </row>
    <row r="2524" spans="1:4" x14ac:dyDescent="0.25">
      <c r="A2524" t="s">
        <v>2406</v>
      </c>
      <c r="B2524" t="s">
        <v>2934</v>
      </c>
      <c r="C2524" t="s">
        <v>2677</v>
      </c>
      <c r="D2524">
        <v>9.4134754983440566E-2</v>
      </c>
    </row>
    <row r="2525" spans="1:4" x14ac:dyDescent="0.25">
      <c r="A2525" t="s">
        <v>2406</v>
      </c>
      <c r="B2525" t="s">
        <v>2929</v>
      </c>
      <c r="C2525" t="s">
        <v>2681</v>
      </c>
      <c r="D2525">
        <v>9.7684301290072925E-3</v>
      </c>
    </row>
    <row r="2526" spans="1:4" x14ac:dyDescent="0.25">
      <c r="A2526" t="s">
        <v>2406</v>
      </c>
      <c r="B2526" t="s">
        <v>2930</v>
      </c>
      <c r="C2526" t="s">
        <v>2681</v>
      </c>
      <c r="D2526">
        <v>1.7663305804803443E-2</v>
      </c>
    </row>
    <row r="2527" spans="1:4" x14ac:dyDescent="0.25">
      <c r="A2527" t="s">
        <v>2406</v>
      </c>
      <c r="B2527" t="s">
        <v>2931</v>
      </c>
      <c r="C2527" t="s">
        <v>2681</v>
      </c>
      <c r="D2527">
        <v>4.0219559972394937E-2</v>
      </c>
    </row>
    <row r="2528" spans="1:4" x14ac:dyDescent="0.25">
      <c r="A2528" t="s">
        <v>2406</v>
      </c>
      <c r="B2528" t="s">
        <v>2932</v>
      </c>
      <c r="C2528" t="s">
        <v>2681</v>
      </c>
      <c r="D2528">
        <v>5.7000805483089736E-2</v>
      </c>
    </row>
    <row r="2529" spans="1:4" x14ac:dyDescent="0.25">
      <c r="A2529" t="s">
        <v>2406</v>
      </c>
      <c r="B2529" t="s">
        <v>2933</v>
      </c>
      <c r="C2529" t="s">
        <v>2681</v>
      </c>
      <c r="D2529">
        <v>0.10966691871853437</v>
      </c>
    </row>
    <row r="2530" spans="1:4" x14ac:dyDescent="0.25">
      <c r="A2530" t="s">
        <v>2406</v>
      </c>
      <c r="B2530" t="s">
        <v>2934</v>
      </c>
      <c r="C2530" t="s">
        <v>2681</v>
      </c>
      <c r="D2530">
        <v>3.5853996930782638E-2</v>
      </c>
    </row>
    <row r="2531" spans="1:4" x14ac:dyDescent="0.25">
      <c r="A2531" t="s">
        <v>2406</v>
      </c>
      <c r="B2531" t="s">
        <v>2929</v>
      </c>
      <c r="C2531" t="s">
        <v>2683</v>
      </c>
      <c r="D2531">
        <v>3.5199652142833292E-2</v>
      </c>
    </row>
    <row r="2532" spans="1:4" x14ac:dyDescent="0.25">
      <c r="A2532" t="s">
        <v>2406</v>
      </c>
      <c r="B2532" t="s">
        <v>2930</v>
      </c>
      <c r="C2532" t="s">
        <v>2683</v>
      </c>
      <c r="D2532">
        <v>0.61605283144829293</v>
      </c>
    </row>
    <row r="2533" spans="1:4" x14ac:dyDescent="0.25">
      <c r="A2533" t="s">
        <v>2406</v>
      </c>
      <c r="B2533" t="s">
        <v>2931</v>
      </c>
      <c r="C2533" t="s">
        <v>2683</v>
      </c>
      <c r="D2533">
        <v>0.61605283144829293</v>
      </c>
    </row>
    <row r="2534" spans="1:4" x14ac:dyDescent="0.25">
      <c r="A2534" t="s">
        <v>2406</v>
      </c>
      <c r="B2534" t="s">
        <v>2932</v>
      </c>
      <c r="C2534" t="s">
        <v>2683</v>
      </c>
      <c r="D2534">
        <v>0.61605283144829293</v>
      </c>
    </row>
    <row r="2535" spans="1:4" x14ac:dyDescent="0.25">
      <c r="A2535" t="s">
        <v>2406</v>
      </c>
      <c r="B2535" t="s">
        <v>2933</v>
      </c>
      <c r="C2535" t="s">
        <v>2683</v>
      </c>
      <c r="D2535">
        <v>0.25785192342568414</v>
      </c>
    </row>
    <row r="2536" spans="1:4" x14ac:dyDescent="0.25">
      <c r="A2536" t="s">
        <v>2406</v>
      </c>
      <c r="B2536" t="s">
        <v>2934</v>
      </c>
      <c r="C2536" t="s">
        <v>2683</v>
      </c>
      <c r="D2536">
        <v>0</v>
      </c>
    </row>
    <row r="2537" spans="1:4" x14ac:dyDescent="0.25">
      <c r="A2537" t="s">
        <v>2406</v>
      </c>
      <c r="B2537" t="s">
        <v>2929</v>
      </c>
      <c r="C2537" t="s">
        <v>2679</v>
      </c>
    </row>
    <row r="2538" spans="1:4" x14ac:dyDescent="0.25">
      <c r="A2538" t="s">
        <v>2406</v>
      </c>
      <c r="B2538" t="s">
        <v>2930</v>
      </c>
      <c r="C2538" t="s">
        <v>2679</v>
      </c>
    </row>
    <row r="2539" spans="1:4" x14ac:dyDescent="0.25">
      <c r="A2539" t="s">
        <v>2406</v>
      </c>
      <c r="B2539" t="s">
        <v>2931</v>
      </c>
      <c r="C2539" t="s">
        <v>2679</v>
      </c>
    </row>
    <row r="2540" spans="1:4" x14ac:dyDescent="0.25">
      <c r="A2540" t="s">
        <v>2406</v>
      </c>
      <c r="B2540" t="s">
        <v>2932</v>
      </c>
      <c r="C2540" t="s">
        <v>2679</v>
      </c>
    </row>
    <row r="2541" spans="1:4" x14ac:dyDescent="0.25">
      <c r="A2541" t="s">
        <v>2406</v>
      </c>
      <c r="B2541" t="s">
        <v>2933</v>
      </c>
      <c r="C2541" t="s">
        <v>2679</v>
      </c>
    </row>
    <row r="2542" spans="1:4" x14ac:dyDescent="0.25">
      <c r="A2542" t="s">
        <v>2406</v>
      </c>
      <c r="B2542" t="s">
        <v>2934</v>
      </c>
      <c r="C2542" t="s">
        <v>2679</v>
      </c>
    </row>
    <row r="2543" spans="1:4" x14ac:dyDescent="0.25">
      <c r="A2543" t="s">
        <v>2406</v>
      </c>
      <c r="B2543" t="s">
        <v>2929</v>
      </c>
      <c r="C2543" t="s">
        <v>139</v>
      </c>
      <c r="D2543">
        <v>4.6753994076687072E-3</v>
      </c>
    </row>
    <row r="2544" spans="1:4" x14ac:dyDescent="0.25">
      <c r="A2544" t="s">
        <v>2406</v>
      </c>
      <c r="B2544" t="s">
        <v>2930</v>
      </c>
      <c r="C2544" t="s">
        <v>139</v>
      </c>
      <c r="D2544">
        <v>1.1310127436944524E-2</v>
      </c>
    </row>
    <row r="2545" spans="1:4" x14ac:dyDescent="0.25">
      <c r="A2545" t="s">
        <v>2406</v>
      </c>
      <c r="B2545" t="s">
        <v>2931</v>
      </c>
      <c r="C2545" t="s">
        <v>139</v>
      </c>
      <c r="D2545">
        <v>2.6759849058193865E-2</v>
      </c>
    </row>
    <row r="2546" spans="1:4" x14ac:dyDescent="0.25">
      <c r="A2546" t="s">
        <v>2406</v>
      </c>
      <c r="B2546" t="s">
        <v>2932</v>
      </c>
      <c r="C2546" t="s">
        <v>139</v>
      </c>
      <c r="D2546">
        <v>7.2601146539229486E-2</v>
      </c>
    </row>
    <row r="2547" spans="1:4" x14ac:dyDescent="0.25">
      <c r="A2547" t="s">
        <v>2406</v>
      </c>
      <c r="B2547" t="s">
        <v>2933</v>
      </c>
      <c r="C2547" t="s">
        <v>139</v>
      </c>
      <c r="D2547">
        <v>5.1862626368195081E-2</v>
      </c>
    </row>
    <row r="2548" spans="1:4" x14ac:dyDescent="0.25">
      <c r="A2548" t="s">
        <v>2406</v>
      </c>
      <c r="B2548" t="s">
        <v>2934</v>
      </c>
      <c r="C2548" t="s">
        <v>139</v>
      </c>
      <c r="D2548">
        <v>4.8842075785953815E-2</v>
      </c>
    </row>
    <row r="2549" spans="1:4" x14ac:dyDescent="0.25">
      <c r="A2549" t="s">
        <v>2411</v>
      </c>
      <c r="B2549" t="s">
        <v>2929</v>
      </c>
      <c r="C2549" t="s">
        <v>775</v>
      </c>
      <c r="D2549">
        <v>2.2096856641530375E-3</v>
      </c>
    </row>
    <row r="2550" spans="1:4" x14ac:dyDescent="0.25">
      <c r="A2550" t="s">
        <v>2411</v>
      </c>
      <c r="B2550" t="s">
        <v>2930</v>
      </c>
      <c r="C2550" t="s">
        <v>775</v>
      </c>
      <c r="D2550">
        <v>2.2338822768754013E-2</v>
      </c>
    </row>
    <row r="2551" spans="1:4" x14ac:dyDescent="0.25">
      <c r="A2551" t="s">
        <v>2411</v>
      </c>
      <c r="B2551" t="s">
        <v>2931</v>
      </c>
      <c r="C2551" t="s">
        <v>775</v>
      </c>
      <c r="D2551">
        <v>2.4338549086980486E-2</v>
      </c>
    </row>
    <row r="2552" spans="1:4" x14ac:dyDescent="0.25">
      <c r="A2552" t="s">
        <v>2411</v>
      </c>
      <c r="B2552" t="s">
        <v>2932</v>
      </c>
      <c r="C2552" t="s">
        <v>775</v>
      </c>
      <c r="D2552">
        <v>0</v>
      </c>
    </row>
    <row r="2553" spans="1:4" x14ac:dyDescent="0.25">
      <c r="A2553" t="s">
        <v>2411</v>
      </c>
      <c r="B2553" t="s">
        <v>2933</v>
      </c>
      <c r="C2553" t="s">
        <v>775</v>
      </c>
      <c r="D2553">
        <v>0</v>
      </c>
    </row>
    <row r="2554" spans="1:4" x14ac:dyDescent="0.25">
      <c r="A2554" t="s">
        <v>2411</v>
      </c>
      <c r="B2554" t="s">
        <v>2934</v>
      </c>
      <c r="C2554" t="s">
        <v>775</v>
      </c>
      <c r="D2554">
        <v>0</v>
      </c>
    </row>
    <row r="2555" spans="1:4" x14ac:dyDescent="0.25">
      <c r="A2555" t="s">
        <v>2411</v>
      </c>
      <c r="B2555" t="s">
        <v>2929</v>
      </c>
      <c r="C2555" t="s">
        <v>2680</v>
      </c>
    </row>
    <row r="2556" spans="1:4" x14ac:dyDescent="0.25">
      <c r="A2556" t="s">
        <v>2411</v>
      </c>
      <c r="B2556" t="s">
        <v>2930</v>
      </c>
      <c r="C2556" t="s">
        <v>2680</v>
      </c>
    </row>
    <row r="2557" spans="1:4" x14ac:dyDescent="0.25">
      <c r="A2557" t="s">
        <v>2411</v>
      </c>
      <c r="B2557" t="s">
        <v>2931</v>
      </c>
      <c r="C2557" t="s">
        <v>2680</v>
      </c>
    </row>
    <row r="2558" spans="1:4" x14ac:dyDescent="0.25">
      <c r="A2558" t="s">
        <v>2411</v>
      </c>
      <c r="B2558" t="s">
        <v>2932</v>
      </c>
      <c r="C2558" t="s">
        <v>2680</v>
      </c>
    </row>
    <row r="2559" spans="1:4" x14ac:dyDescent="0.25">
      <c r="A2559" t="s">
        <v>2411</v>
      </c>
      <c r="B2559" t="s">
        <v>2933</v>
      </c>
      <c r="C2559" t="s">
        <v>2680</v>
      </c>
    </row>
    <row r="2560" spans="1:4" x14ac:dyDescent="0.25">
      <c r="A2560" t="s">
        <v>2411</v>
      </c>
      <c r="B2560" t="s">
        <v>2934</v>
      </c>
      <c r="C2560" t="s">
        <v>2680</v>
      </c>
    </row>
    <row r="2561" spans="1:4" x14ac:dyDescent="0.25">
      <c r="A2561" t="s">
        <v>2411</v>
      </c>
      <c r="B2561" t="s">
        <v>2929</v>
      </c>
      <c r="C2561" t="s">
        <v>2678</v>
      </c>
      <c r="D2561">
        <v>3.6030799214635886E-4</v>
      </c>
    </row>
    <row r="2562" spans="1:4" x14ac:dyDescent="0.25">
      <c r="A2562" t="s">
        <v>2411</v>
      </c>
      <c r="B2562" t="s">
        <v>2930</v>
      </c>
      <c r="C2562" t="s">
        <v>2678</v>
      </c>
      <c r="D2562">
        <v>0</v>
      </c>
    </row>
    <row r="2563" spans="1:4" x14ac:dyDescent="0.25">
      <c r="A2563" t="s">
        <v>2411</v>
      </c>
      <c r="B2563" t="s">
        <v>2931</v>
      </c>
      <c r="C2563" t="s">
        <v>2678</v>
      </c>
      <c r="D2563">
        <v>0</v>
      </c>
    </row>
    <row r="2564" spans="1:4" x14ac:dyDescent="0.25">
      <c r="A2564" t="s">
        <v>2411</v>
      </c>
      <c r="B2564" t="s">
        <v>2932</v>
      </c>
      <c r="C2564" t="s">
        <v>2678</v>
      </c>
      <c r="D2564">
        <v>0</v>
      </c>
    </row>
    <row r="2565" spans="1:4" x14ac:dyDescent="0.25">
      <c r="A2565" t="s">
        <v>2411</v>
      </c>
      <c r="B2565" t="s">
        <v>2933</v>
      </c>
      <c r="C2565" t="s">
        <v>2678</v>
      </c>
      <c r="D2565">
        <v>0</v>
      </c>
    </row>
    <row r="2566" spans="1:4" x14ac:dyDescent="0.25">
      <c r="A2566" t="s">
        <v>2411</v>
      </c>
      <c r="B2566" t="s">
        <v>2934</v>
      </c>
      <c r="C2566" t="s">
        <v>2678</v>
      </c>
      <c r="D2566">
        <v>0</v>
      </c>
    </row>
    <row r="2567" spans="1:4" x14ac:dyDescent="0.25">
      <c r="A2567" t="s">
        <v>2411</v>
      </c>
      <c r="B2567" t="s">
        <v>2929</v>
      </c>
      <c r="C2567" t="s">
        <v>2686</v>
      </c>
      <c r="D2567">
        <v>4.6090459617565641E-4</v>
      </c>
    </row>
    <row r="2568" spans="1:4" x14ac:dyDescent="0.25">
      <c r="A2568" t="s">
        <v>2411</v>
      </c>
      <c r="B2568" t="s">
        <v>2930</v>
      </c>
      <c r="C2568" t="s">
        <v>2686</v>
      </c>
      <c r="D2568">
        <v>2.9089262556580033E-2</v>
      </c>
    </row>
    <row r="2569" spans="1:4" x14ac:dyDescent="0.25">
      <c r="A2569" t="s">
        <v>2411</v>
      </c>
      <c r="B2569" t="s">
        <v>2931</v>
      </c>
      <c r="C2569" t="s">
        <v>2686</v>
      </c>
      <c r="D2569">
        <v>0.10957942818016543</v>
      </c>
    </row>
    <row r="2570" spans="1:4" x14ac:dyDescent="0.25">
      <c r="A2570" t="s">
        <v>2411</v>
      </c>
      <c r="B2570" t="s">
        <v>2932</v>
      </c>
      <c r="C2570" t="s">
        <v>2686</v>
      </c>
      <c r="D2570">
        <v>0.15516226140019379</v>
      </c>
    </row>
    <row r="2571" spans="1:4" x14ac:dyDescent="0.25">
      <c r="A2571" t="s">
        <v>2411</v>
      </c>
      <c r="B2571" t="s">
        <v>2933</v>
      </c>
      <c r="C2571" t="s">
        <v>2686</v>
      </c>
      <c r="D2571">
        <v>0.15516226140019379</v>
      </c>
    </row>
    <row r="2572" spans="1:4" x14ac:dyDescent="0.25">
      <c r="A2572" t="s">
        <v>2411</v>
      </c>
      <c r="B2572" t="s">
        <v>2934</v>
      </c>
      <c r="C2572" t="s">
        <v>2686</v>
      </c>
      <c r="D2572">
        <v>0.10612551503469289</v>
      </c>
    </row>
    <row r="2573" spans="1:4" x14ac:dyDescent="0.25">
      <c r="A2573" t="s">
        <v>2411</v>
      </c>
      <c r="B2573" t="s">
        <v>2929</v>
      </c>
      <c r="C2573" t="s">
        <v>2682</v>
      </c>
      <c r="D2573">
        <v>3.5591985923579553E-4</v>
      </c>
    </row>
    <row r="2574" spans="1:4" x14ac:dyDescent="0.25">
      <c r="A2574" t="s">
        <v>2411</v>
      </c>
      <c r="B2574" t="s">
        <v>2930</v>
      </c>
      <c r="C2574" t="s">
        <v>2682</v>
      </c>
      <c r="D2574">
        <v>0</v>
      </c>
    </row>
    <row r="2575" spans="1:4" x14ac:dyDescent="0.25">
      <c r="A2575" t="s">
        <v>2411</v>
      </c>
      <c r="B2575" t="s">
        <v>2931</v>
      </c>
      <c r="C2575" t="s">
        <v>2682</v>
      </c>
      <c r="D2575">
        <v>0</v>
      </c>
    </row>
    <row r="2576" spans="1:4" x14ac:dyDescent="0.25">
      <c r="A2576" t="s">
        <v>2411</v>
      </c>
      <c r="B2576" t="s">
        <v>2932</v>
      </c>
      <c r="C2576" t="s">
        <v>2682</v>
      </c>
      <c r="D2576">
        <v>0</v>
      </c>
    </row>
    <row r="2577" spans="1:4" x14ac:dyDescent="0.25">
      <c r="A2577" t="s">
        <v>2411</v>
      </c>
      <c r="B2577" t="s">
        <v>2933</v>
      </c>
      <c r="C2577" t="s">
        <v>2682</v>
      </c>
      <c r="D2577">
        <v>0</v>
      </c>
    </row>
    <row r="2578" spans="1:4" x14ac:dyDescent="0.25">
      <c r="A2578" t="s">
        <v>2411</v>
      </c>
      <c r="B2578" t="s">
        <v>2934</v>
      </c>
      <c r="C2578" t="s">
        <v>2682</v>
      </c>
      <c r="D2578">
        <v>0</v>
      </c>
    </row>
    <row r="2579" spans="1:4" x14ac:dyDescent="0.25">
      <c r="A2579" t="s">
        <v>2411</v>
      </c>
      <c r="B2579" t="s">
        <v>2929</v>
      </c>
      <c r="C2579" t="s">
        <v>137</v>
      </c>
      <c r="D2579">
        <v>9.5703131414167554E-5</v>
      </c>
    </row>
    <row r="2580" spans="1:4" x14ac:dyDescent="0.25">
      <c r="A2580" t="s">
        <v>2411</v>
      </c>
      <c r="B2580" t="s">
        <v>2930</v>
      </c>
      <c r="C2580" t="s">
        <v>137</v>
      </c>
      <c r="D2580">
        <v>0</v>
      </c>
    </row>
    <row r="2581" spans="1:4" x14ac:dyDescent="0.25">
      <c r="A2581" t="s">
        <v>2411</v>
      </c>
      <c r="B2581" t="s">
        <v>2931</v>
      </c>
      <c r="C2581" t="s">
        <v>137</v>
      </c>
      <c r="D2581">
        <v>0</v>
      </c>
    </row>
    <row r="2582" spans="1:4" x14ac:dyDescent="0.25">
      <c r="A2582" t="s">
        <v>2411</v>
      </c>
      <c r="B2582" t="s">
        <v>2932</v>
      </c>
      <c r="C2582" t="s">
        <v>137</v>
      </c>
      <c r="D2582">
        <v>0</v>
      </c>
    </row>
    <row r="2583" spans="1:4" x14ac:dyDescent="0.25">
      <c r="A2583" t="s">
        <v>2411</v>
      </c>
      <c r="B2583" t="s">
        <v>2933</v>
      </c>
      <c r="C2583" t="s">
        <v>137</v>
      </c>
    </row>
    <row r="2584" spans="1:4" x14ac:dyDescent="0.25">
      <c r="A2584" t="s">
        <v>2411</v>
      </c>
      <c r="B2584" t="s">
        <v>2934</v>
      </c>
      <c r="C2584" t="s">
        <v>137</v>
      </c>
    </row>
    <row r="2585" spans="1:4" x14ac:dyDescent="0.25">
      <c r="A2585" t="s">
        <v>2411</v>
      </c>
      <c r="B2585" t="s">
        <v>2929</v>
      </c>
      <c r="C2585" t="s">
        <v>2677</v>
      </c>
      <c r="D2585">
        <v>5.9982765350187115E-4</v>
      </c>
    </row>
    <row r="2586" spans="1:4" x14ac:dyDescent="0.25">
      <c r="A2586" t="s">
        <v>2411</v>
      </c>
      <c r="B2586" t="s">
        <v>2930</v>
      </c>
      <c r="C2586" t="s">
        <v>2677</v>
      </c>
      <c r="D2586">
        <v>5.4485513742559577E-4</v>
      </c>
    </row>
    <row r="2587" spans="1:4" x14ac:dyDescent="0.25">
      <c r="A2587" t="s">
        <v>2411</v>
      </c>
      <c r="B2587" t="s">
        <v>2931</v>
      </c>
      <c r="C2587" t="s">
        <v>2677</v>
      </c>
      <c r="D2587">
        <v>6.8687515405664362E-4</v>
      </c>
    </row>
    <row r="2588" spans="1:4" x14ac:dyDescent="0.25">
      <c r="A2588" t="s">
        <v>2411</v>
      </c>
      <c r="B2588" t="s">
        <v>2932</v>
      </c>
      <c r="C2588" t="s">
        <v>2677</v>
      </c>
      <c r="D2588">
        <v>4.4460357589220815E-3</v>
      </c>
    </row>
    <row r="2589" spans="1:4" x14ac:dyDescent="0.25">
      <c r="A2589" t="s">
        <v>2411</v>
      </c>
      <c r="B2589" t="s">
        <v>2933</v>
      </c>
      <c r="C2589" t="s">
        <v>2677</v>
      </c>
      <c r="D2589">
        <v>2.4394118743714322E-2</v>
      </c>
    </row>
    <row r="2590" spans="1:4" x14ac:dyDescent="0.25">
      <c r="A2590" t="s">
        <v>2411</v>
      </c>
      <c r="B2590" t="s">
        <v>2934</v>
      </c>
      <c r="C2590" t="s">
        <v>2677</v>
      </c>
      <c r="D2590">
        <v>6.5637934441983736E-2</v>
      </c>
    </row>
    <row r="2591" spans="1:4" x14ac:dyDescent="0.25">
      <c r="A2591" t="s">
        <v>2411</v>
      </c>
      <c r="B2591" t="s">
        <v>2929</v>
      </c>
      <c r="C2591" t="s">
        <v>2681</v>
      </c>
      <c r="D2591">
        <v>6.9817978706577513E-4</v>
      </c>
    </row>
    <row r="2592" spans="1:4" x14ac:dyDescent="0.25">
      <c r="A2592" t="s">
        <v>2411</v>
      </c>
      <c r="B2592" t="s">
        <v>2930</v>
      </c>
      <c r="C2592" t="s">
        <v>2681</v>
      </c>
      <c r="D2592">
        <v>3.6466667813724409E-4</v>
      </c>
    </row>
    <row r="2593" spans="1:4" x14ac:dyDescent="0.25">
      <c r="A2593" t="s">
        <v>2411</v>
      </c>
      <c r="B2593" t="s">
        <v>2931</v>
      </c>
      <c r="C2593" t="s">
        <v>2681</v>
      </c>
      <c r="D2593">
        <v>0</v>
      </c>
    </row>
    <row r="2594" spans="1:4" x14ac:dyDescent="0.25">
      <c r="A2594" t="s">
        <v>2411</v>
      </c>
      <c r="B2594" t="s">
        <v>2932</v>
      </c>
      <c r="C2594" t="s">
        <v>2681</v>
      </c>
      <c r="D2594">
        <v>0</v>
      </c>
    </row>
    <row r="2595" spans="1:4" x14ac:dyDescent="0.25">
      <c r="A2595" t="s">
        <v>2411</v>
      </c>
      <c r="B2595" t="s">
        <v>2933</v>
      </c>
      <c r="C2595" t="s">
        <v>2681</v>
      </c>
      <c r="D2595">
        <v>0</v>
      </c>
    </row>
    <row r="2596" spans="1:4" x14ac:dyDescent="0.25">
      <c r="A2596" t="s">
        <v>2411</v>
      </c>
      <c r="B2596" t="s">
        <v>2934</v>
      </c>
      <c r="C2596" t="s">
        <v>2681</v>
      </c>
      <c r="D2596">
        <v>0</v>
      </c>
    </row>
    <row r="2597" spans="1:4" x14ac:dyDescent="0.25">
      <c r="A2597" t="s">
        <v>2411</v>
      </c>
      <c r="B2597" t="s">
        <v>2929</v>
      </c>
      <c r="C2597" t="s">
        <v>2683</v>
      </c>
    </row>
    <row r="2598" spans="1:4" x14ac:dyDescent="0.25">
      <c r="A2598" t="s">
        <v>2411</v>
      </c>
      <c r="B2598" t="s">
        <v>2930</v>
      </c>
      <c r="C2598" t="s">
        <v>2683</v>
      </c>
    </row>
    <row r="2599" spans="1:4" x14ac:dyDescent="0.25">
      <c r="A2599" t="s">
        <v>2411</v>
      </c>
      <c r="B2599" t="s">
        <v>2931</v>
      </c>
      <c r="C2599" t="s">
        <v>2683</v>
      </c>
    </row>
    <row r="2600" spans="1:4" x14ac:dyDescent="0.25">
      <c r="A2600" t="s">
        <v>2411</v>
      </c>
      <c r="B2600" t="s">
        <v>2932</v>
      </c>
      <c r="C2600" t="s">
        <v>2683</v>
      </c>
    </row>
    <row r="2601" spans="1:4" x14ac:dyDescent="0.25">
      <c r="A2601" t="s">
        <v>2411</v>
      </c>
      <c r="B2601" t="s">
        <v>2933</v>
      </c>
      <c r="C2601" t="s">
        <v>2683</v>
      </c>
    </row>
    <row r="2602" spans="1:4" x14ac:dyDescent="0.25">
      <c r="A2602" t="s">
        <v>2411</v>
      </c>
      <c r="B2602" t="s">
        <v>2934</v>
      </c>
      <c r="C2602" t="s">
        <v>2683</v>
      </c>
    </row>
    <row r="2603" spans="1:4" x14ac:dyDescent="0.25">
      <c r="A2603" t="s">
        <v>2411</v>
      </c>
      <c r="B2603" t="s">
        <v>2929</v>
      </c>
      <c r="C2603" t="s">
        <v>2679</v>
      </c>
      <c r="D2603">
        <v>2.7990948856465921E-5</v>
      </c>
    </row>
    <row r="2604" spans="1:4" x14ac:dyDescent="0.25">
      <c r="A2604" t="s">
        <v>2411</v>
      </c>
      <c r="B2604" t="s">
        <v>2930</v>
      </c>
      <c r="C2604" t="s">
        <v>2679</v>
      </c>
      <c r="D2604">
        <v>0</v>
      </c>
    </row>
    <row r="2605" spans="1:4" x14ac:dyDescent="0.25">
      <c r="A2605" t="s">
        <v>2411</v>
      </c>
      <c r="B2605" t="s">
        <v>2931</v>
      </c>
      <c r="C2605" t="s">
        <v>2679</v>
      </c>
      <c r="D2605">
        <v>0</v>
      </c>
    </row>
    <row r="2606" spans="1:4" x14ac:dyDescent="0.25">
      <c r="A2606" t="s">
        <v>2411</v>
      </c>
      <c r="B2606" t="s">
        <v>2932</v>
      </c>
      <c r="C2606" t="s">
        <v>2679</v>
      </c>
      <c r="D2606">
        <v>0</v>
      </c>
    </row>
    <row r="2607" spans="1:4" x14ac:dyDescent="0.25">
      <c r="A2607" t="s">
        <v>2411</v>
      </c>
      <c r="B2607" t="s">
        <v>2933</v>
      </c>
      <c r="C2607" t="s">
        <v>2679</v>
      </c>
      <c r="D2607">
        <v>0</v>
      </c>
    </row>
    <row r="2608" spans="1:4" x14ac:dyDescent="0.25">
      <c r="A2608" t="s">
        <v>2411</v>
      </c>
      <c r="B2608" t="s">
        <v>2934</v>
      </c>
      <c r="C2608" t="s">
        <v>2679</v>
      </c>
      <c r="D2608">
        <v>0</v>
      </c>
    </row>
    <row r="2609" spans="1:4" x14ac:dyDescent="0.25">
      <c r="A2609" t="s">
        <v>2411</v>
      </c>
      <c r="B2609" t="s">
        <v>2929</v>
      </c>
      <c r="C2609" t="s">
        <v>139</v>
      </c>
      <c r="D2609">
        <v>5.4858900960633422E-4</v>
      </c>
    </row>
    <row r="2610" spans="1:4" x14ac:dyDescent="0.25">
      <c r="A2610" t="s">
        <v>2411</v>
      </c>
      <c r="B2610" t="s">
        <v>2930</v>
      </c>
      <c r="C2610" t="s">
        <v>139</v>
      </c>
      <c r="D2610">
        <v>5.451009711435888E-4</v>
      </c>
    </row>
    <row r="2611" spans="1:4" x14ac:dyDescent="0.25">
      <c r="A2611" t="s">
        <v>2411</v>
      </c>
      <c r="B2611" t="s">
        <v>2931</v>
      </c>
      <c r="C2611" t="s">
        <v>139</v>
      </c>
      <c r="D2611">
        <v>6.8580886860935761E-4</v>
      </c>
    </row>
    <row r="2612" spans="1:4" x14ac:dyDescent="0.25">
      <c r="A2612" t="s">
        <v>2411</v>
      </c>
      <c r="B2612" t="s">
        <v>2932</v>
      </c>
      <c r="C2612" t="s">
        <v>139</v>
      </c>
      <c r="D2612">
        <v>3.6534548355691841E-3</v>
      </c>
    </row>
    <row r="2613" spans="1:4" x14ac:dyDescent="0.25">
      <c r="A2613" t="s">
        <v>2411</v>
      </c>
      <c r="B2613" t="s">
        <v>2933</v>
      </c>
      <c r="C2613" t="s">
        <v>139</v>
      </c>
      <c r="D2613">
        <v>8.8263321136706364E-3</v>
      </c>
    </row>
    <row r="2614" spans="1:4" x14ac:dyDescent="0.25">
      <c r="A2614" t="s">
        <v>2411</v>
      </c>
      <c r="B2614" t="s">
        <v>2934</v>
      </c>
      <c r="C2614" t="s">
        <v>139</v>
      </c>
      <c r="D2614">
        <v>9.6537534519291462E-3</v>
      </c>
    </row>
    <row r="2615" spans="1:4" x14ac:dyDescent="0.25">
      <c r="A2615" t="s">
        <v>2412</v>
      </c>
      <c r="B2615" t="s">
        <v>2929</v>
      </c>
      <c r="C2615" t="s">
        <v>775</v>
      </c>
      <c r="D2615">
        <v>5.1737020236338324E-3</v>
      </c>
    </row>
    <row r="2616" spans="1:4" x14ac:dyDescent="0.25">
      <c r="A2616" t="s">
        <v>2412</v>
      </c>
      <c r="B2616" t="s">
        <v>2930</v>
      </c>
      <c r="C2616" t="s">
        <v>775</v>
      </c>
      <c r="D2616">
        <v>6.0427891443318059E-3</v>
      </c>
    </row>
    <row r="2617" spans="1:4" x14ac:dyDescent="0.25">
      <c r="A2617" t="s">
        <v>2412</v>
      </c>
      <c r="B2617" t="s">
        <v>2931</v>
      </c>
      <c r="C2617" t="s">
        <v>775</v>
      </c>
      <c r="D2617">
        <v>2.3416795374577561E-2</v>
      </c>
    </row>
    <row r="2618" spans="1:4" x14ac:dyDescent="0.25">
      <c r="A2618" t="s">
        <v>2412</v>
      </c>
      <c r="B2618" t="s">
        <v>2932</v>
      </c>
      <c r="C2618" t="s">
        <v>775</v>
      </c>
      <c r="D2618">
        <v>6.226277127340063E-2</v>
      </c>
    </row>
    <row r="2619" spans="1:4" x14ac:dyDescent="0.25">
      <c r="A2619" t="s">
        <v>2412</v>
      </c>
      <c r="B2619" t="s">
        <v>2933</v>
      </c>
      <c r="C2619" t="s">
        <v>775</v>
      </c>
      <c r="D2619">
        <v>3.6430058940250448E-2</v>
      </c>
    </row>
    <row r="2620" spans="1:4" x14ac:dyDescent="0.25">
      <c r="A2620" t="s">
        <v>2412</v>
      </c>
      <c r="B2620" t="s">
        <v>2934</v>
      </c>
      <c r="C2620" t="s">
        <v>775</v>
      </c>
      <c r="D2620">
        <v>0</v>
      </c>
    </row>
    <row r="2621" spans="1:4" x14ac:dyDescent="0.25">
      <c r="A2621" t="s">
        <v>2412</v>
      </c>
      <c r="B2621" t="s">
        <v>2929</v>
      </c>
      <c r="C2621" t="s">
        <v>2680</v>
      </c>
    </row>
    <row r="2622" spans="1:4" x14ac:dyDescent="0.25">
      <c r="A2622" t="s">
        <v>2412</v>
      </c>
      <c r="B2622" t="s">
        <v>2930</v>
      </c>
      <c r="C2622" t="s">
        <v>2680</v>
      </c>
    </row>
    <row r="2623" spans="1:4" x14ac:dyDescent="0.25">
      <c r="A2623" t="s">
        <v>2412</v>
      </c>
      <c r="B2623" t="s">
        <v>2931</v>
      </c>
      <c r="C2623" t="s">
        <v>2680</v>
      </c>
    </row>
    <row r="2624" spans="1:4" x14ac:dyDescent="0.25">
      <c r="A2624" t="s">
        <v>2412</v>
      </c>
      <c r="B2624" t="s">
        <v>2932</v>
      </c>
      <c r="C2624" t="s">
        <v>2680</v>
      </c>
    </row>
    <row r="2625" spans="1:4" x14ac:dyDescent="0.25">
      <c r="A2625" t="s">
        <v>2412</v>
      </c>
      <c r="B2625" t="s">
        <v>2933</v>
      </c>
      <c r="C2625" t="s">
        <v>2680</v>
      </c>
    </row>
    <row r="2626" spans="1:4" x14ac:dyDescent="0.25">
      <c r="A2626" t="s">
        <v>2412</v>
      </c>
      <c r="B2626" t="s">
        <v>2934</v>
      </c>
      <c r="C2626" t="s">
        <v>2680</v>
      </c>
    </row>
    <row r="2627" spans="1:4" x14ac:dyDescent="0.25">
      <c r="A2627" t="s">
        <v>2412</v>
      </c>
      <c r="B2627" t="s">
        <v>2929</v>
      </c>
      <c r="C2627" t="s">
        <v>2678</v>
      </c>
    </row>
    <row r="2628" spans="1:4" x14ac:dyDescent="0.25">
      <c r="A2628" t="s">
        <v>2412</v>
      </c>
      <c r="B2628" t="s">
        <v>2930</v>
      </c>
      <c r="C2628" t="s">
        <v>2678</v>
      </c>
    </row>
    <row r="2629" spans="1:4" x14ac:dyDescent="0.25">
      <c r="A2629" t="s">
        <v>2412</v>
      </c>
      <c r="B2629" t="s">
        <v>2931</v>
      </c>
      <c r="C2629" t="s">
        <v>2678</v>
      </c>
    </row>
    <row r="2630" spans="1:4" x14ac:dyDescent="0.25">
      <c r="A2630" t="s">
        <v>2412</v>
      </c>
      <c r="B2630" t="s">
        <v>2932</v>
      </c>
      <c r="C2630" t="s">
        <v>2678</v>
      </c>
    </row>
    <row r="2631" spans="1:4" x14ac:dyDescent="0.25">
      <c r="A2631" t="s">
        <v>2412</v>
      </c>
      <c r="B2631" t="s">
        <v>2933</v>
      </c>
      <c r="C2631" t="s">
        <v>2678</v>
      </c>
    </row>
    <row r="2632" spans="1:4" x14ac:dyDescent="0.25">
      <c r="A2632" t="s">
        <v>2412</v>
      </c>
      <c r="B2632" t="s">
        <v>2934</v>
      </c>
      <c r="C2632" t="s">
        <v>2678</v>
      </c>
    </row>
    <row r="2633" spans="1:4" x14ac:dyDescent="0.25">
      <c r="A2633" t="s">
        <v>2412</v>
      </c>
      <c r="B2633" t="s">
        <v>2929</v>
      </c>
      <c r="C2633" t="s">
        <v>2686</v>
      </c>
      <c r="D2633">
        <v>2.2554079628898406E-4</v>
      </c>
    </row>
    <row r="2634" spans="1:4" x14ac:dyDescent="0.25">
      <c r="A2634" t="s">
        <v>2412</v>
      </c>
      <c r="B2634" t="s">
        <v>2930</v>
      </c>
      <c r="C2634" t="s">
        <v>2686</v>
      </c>
      <c r="D2634">
        <v>0</v>
      </c>
    </row>
    <row r="2635" spans="1:4" x14ac:dyDescent="0.25">
      <c r="A2635" t="s">
        <v>2412</v>
      </c>
      <c r="B2635" t="s">
        <v>2931</v>
      </c>
      <c r="C2635" t="s">
        <v>2686</v>
      </c>
      <c r="D2635">
        <v>7.5454891575948813E-2</v>
      </c>
    </row>
    <row r="2636" spans="1:4" x14ac:dyDescent="0.25">
      <c r="A2636" t="s">
        <v>2412</v>
      </c>
      <c r="B2636" t="s">
        <v>2932</v>
      </c>
      <c r="C2636" t="s">
        <v>2686</v>
      </c>
      <c r="D2636">
        <v>1.6144024077089213E-2</v>
      </c>
    </row>
    <row r="2637" spans="1:4" x14ac:dyDescent="0.25">
      <c r="A2637" t="s">
        <v>2412</v>
      </c>
      <c r="B2637" t="s">
        <v>2933</v>
      </c>
      <c r="C2637" t="s">
        <v>2686</v>
      </c>
      <c r="D2637">
        <v>0</v>
      </c>
    </row>
    <row r="2638" spans="1:4" x14ac:dyDescent="0.25">
      <c r="A2638" t="s">
        <v>2412</v>
      </c>
      <c r="B2638" t="s">
        <v>2934</v>
      </c>
      <c r="C2638" t="s">
        <v>2686</v>
      </c>
      <c r="D2638">
        <v>0</v>
      </c>
    </row>
    <row r="2639" spans="1:4" x14ac:dyDescent="0.25">
      <c r="A2639" t="s">
        <v>2412</v>
      </c>
      <c r="B2639" t="s">
        <v>2929</v>
      </c>
      <c r="C2639" t="s">
        <v>2682</v>
      </c>
      <c r="D2639">
        <v>4.9514265789195235E-4</v>
      </c>
    </row>
    <row r="2640" spans="1:4" x14ac:dyDescent="0.25">
      <c r="A2640" t="s">
        <v>2412</v>
      </c>
      <c r="B2640" t="s">
        <v>2930</v>
      </c>
      <c r="C2640" t="s">
        <v>2682</v>
      </c>
      <c r="D2640">
        <v>8.9544658343743318E-4</v>
      </c>
    </row>
    <row r="2641" spans="1:4" x14ac:dyDescent="0.25">
      <c r="A2641" t="s">
        <v>2412</v>
      </c>
      <c r="B2641" t="s">
        <v>2931</v>
      </c>
      <c r="C2641" t="s">
        <v>2682</v>
      </c>
      <c r="D2641">
        <v>0</v>
      </c>
    </row>
    <row r="2642" spans="1:4" x14ac:dyDescent="0.25">
      <c r="A2642" t="s">
        <v>2412</v>
      </c>
      <c r="B2642" t="s">
        <v>2932</v>
      </c>
      <c r="C2642" t="s">
        <v>2682</v>
      </c>
      <c r="D2642">
        <v>0</v>
      </c>
    </row>
    <row r="2643" spans="1:4" x14ac:dyDescent="0.25">
      <c r="A2643" t="s">
        <v>2412</v>
      </c>
      <c r="B2643" t="s">
        <v>2933</v>
      </c>
      <c r="C2643" t="s">
        <v>2682</v>
      </c>
      <c r="D2643">
        <v>0</v>
      </c>
    </row>
    <row r="2644" spans="1:4" x14ac:dyDescent="0.25">
      <c r="A2644" t="s">
        <v>2412</v>
      </c>
      <c r="B2644" t="s">
        <v>2934</v>
      </c>
      <c r="C2644" t="s">
        <v>2682</v>
      </c>
      <c r="D2644">
        <v>0</v>
      </c>
    </row>
    <row r="2645" spans="1:4" x14ac:dyDescent="0.25">
      <c r="A2645" t="s">
        <v>2412</v>
      </c>
      <c r="B2645" t="s">
        <v>2929</v>
      </c>
      <c r="C2645" t="s">
        <v>137</v>
      </c>
    </row>
    <row r="2646" spans="1:4" x14ac:dyDescent="0.25">
      <c r="A2646" t="s">
        <v>2412</v>
      </c>
      <c r="B2646" t="s">
        <v>2930</v>
      </c>
      <c r="C2646" t="s">
        <v>137</v>
      </c>
    </row>
    <row r="2647" spans="1:4" x14ac:dyDescent="0.25">
      <c r="A2647" t="s">
        <v>2412</v>
      </c>
      <c r="B2647" t="s">
        <v>2931</v>
      </c>
      <c r="C2647" t="s">
        <v>137</v>
      </c>
    </row>
    <row r="2648" spans="1:4" x14ac:dyDescent="0.25">
      <c r="A2648" t="s">
        <v>2412</v>
      </c>
      <c r="B2648" t="s">
        <v>2932</v>
      </c>
      <c r="C2648" t="s">
        <v>137</v>
      </c>
    </row>
    <row r="2649" spans="1:4" x14ac:dyDescent="0.25">
      <c r="A2649" t="s">
        <v>2412</v>
      </c>
      <c r="B2649" t="s">
        <v>2933</v>
      </c>
      <c r="C2649" t="s">
        <v>137</v>
      </c>
    </row>
    <row r="2650" spans="1:4" x14ac:dyDescent="0.25">
      <c r="A2650" t="s">
        <v>2412</v>
      </c>
      <c r="B2650" t="s">
        <v>2934</v>
      </c>
      <c r="C2650" t="s">
        <v>137</v>
      </c>
    </row>
    <row r="2651" spans="1:4" x14ac:dyDescent="0.25">
      <c r="A2651" t="s">
        <v>2412</v>
      </c>
      <c r="B2651" t="s">
        <v>2929</v>
      </c>
      <c r="C2651" t="s">
        <v>2677</v>
      </c>
      <c r="D2651">
        <v>1.507167777631487E-3</v>
      </c>
    </row>
    <row r="2652" spans="1:4" x14ac:dyDescent="0.25">
      <c r="A2652" t="s">
        <v>2412</v>
      </c>
      <c r="B2652" t="s">
        <v>2930</v>
      </c>
      <c r="C2652" t="s">
        <v>2677</v>
      </c>
      <c r="D2652">
        <v>0</v>
      </c>
    </row>
    <row r="2653" spans="1:4" x14ac:dyDescent="0.25">
      <c r="A2653" t="s">
        <v>2412</v>
      </c>
      <c r="B2653" t="s">
        <v>2931</v>
      </c>
      <c r="C2653" t="s">
        <v>2677</v>
      </c>
      <c r="D2653">
        <v>0</v>
      </c>
    </row>
    <row r="2654" spans="1:4" x14ac:dyDescent="0.25">
      <c r="A2654" t="s">
        <v>2412</v>
      </c>
      <c r="B2654" t="s">
        <v>2932</v>
      </c>
      <c r="C2654" t="s">
        <v>2677</v>
      </c>
      <c r="D2654">
        <v>0</v>
      </c>
    </row>
    <row r="2655" spans="1:4" x14ac:dyDescent="0.25">
      <c r="A2655" t="s">
        <v>2412</v>
      </c>
      <c r="B2655" t="s">
        <v>2933</v>
      </c>
      <c r="C2655" t="s">
        <v>2677</v>
      </c>
      <c r="D2655">
        <v>0</v>
      </c>
    </row>
    <row r="2656" spans="1:4" x14ac:dyDescent="0.25">
      <c r="A2656" t="s">
        <v>2412</v>
      </c>
      <c r="B2656" t="s">
        <v>2934</v>
      </c>
      <c r="C2656" t="s">
        <v>2677</v>
      </c>
      <c r="D2656">
        <v>0</v>
      </c>
    </row>
    <row r="2657" spans="1:4" x14ac:dyDescent="0.25">
      <c r="A2657" t="s">
        <v>2412</v>
      </c>
      <c r="B2657" t="s">
        <v>2929</v>
      </c>
      <c r="C2657" t="s">
        <v>2681</v>
      </c>
      <c r="D2657">
        <v>1.1563359762769654E-3</v>
      </c>
    </row>
    <row r="2658" spans="1:4" x14ac:dyDescent="0.25">
      <c r="A2658" t="s">
        <v>2412</v>
      </c>
      <c r="B2658" t="s">
        <v>2930</v>
      </c>
      <c r="C2658" t="s">
        <v>2681</v>
      </c>
      <c r="D2658">
        <v>6.5422572233439253E-4</v>
      </c>
    </row>
    <row r="2659" spans="1:4" x14ac:dyDescent="0.25">
      <c r="A2659" t="s">
        <v>2412</v>
      </c>
      <c r="B2659" t="s">
        <v>2931</v>
      </c>
      <c r="C2659" t="s">
        <v>2681</v>
      </c>
      <c r="D2659">
        <v>1.5680583112913072E-3</v>
      </c>
    </row>
    <row r="2660" spans="1:4" x14ac:dyDescent="0.25">
      <c r="A2660" t="s">
        <v>2412</v>
      </c>
      <c r="B2660" t="s">
        <v>2932</v>
      </c>
      <c r="C2660" t="s">
        <v>2681</v>
      </c>
      <c r="D2660">
        <v>1.84832221587018E-4</v>
      </c>
    </row>
    <row r="2661" spans="1:4" x14ac:dyDescent="0.25">
      <c r="A2661" t="s">
        <v>2412</v>
      </c>
      <c r="B2661" t="s">
        <v>2933</v>
      </c>
      <c r="C2661" t="s">
        <v>2681</v>
      </c>
      <c r="D2661">
        <v>0</v>
      </c>
    </row>
    <row r="2662" spans="1:4" x14ac:dyDescent="0.25">
      <c r="A2662" t="s">
        <v>2412</v>
      </c>
      <c r="B2662" t="s">
        <v>2934</v>
      </c>
      <c r="C2662" t="s">
        <v>2681</v>
      </c>
      <c r="D2662">
        <v>3.3495410936945608E-2</v>
      </c>
    </row>
    <row r="2663" spans="1:4" x14ac:dyDescent="0.25">
      <c r="A2663" t="s">
        <v>2412</v>
      </c>
      <c r="B2663" t="s">
        <v>2929</v>
      </c>
      <c r="C2663" t="s">
        <v>2683</v>
      </c>
      <c r="D2663">
        <v>3.1969128412011587E-3</v>
      </c>
    </row>
    <row r="2664" spans="1:4" x14ac:dyDescent="0.25">
      <c r="A2664" t="s">
        <v>2412</v>
      </c>
      <c r="B2664" t="s">
        <v>2930</v>
      </c>
      <c r="C2664" t="s">
        <v>2683</v>
      </c>
      <c r="D2664">
        <v>3.6133959311253853E-3</v>
      </c>
    </row>
    <row r="2665" spans="1:4" x14ac:dyDescent="0.25">
      <c r="A2665" t="s">
        <v>2412</v>
      </c>
      <c r="B2665" t="s">
        <v>2931</v>
      </c>
      <c r="C2665" t="s">
        <v>2683</v>
      </c>
      <c r="D2665">
        <v>1.5454354604868702E-2</v>
      </c>
    </row>
    <row r="2666" spans="1:4" x14ac:dyDescent="0.25">
      <c r="A2666" t="s">
        <v>2412</v>
      </c>
      <c r="B2666" t="s">
        <v>2932</v>
      </c>
      <c r="C2666" t="s">
        <v>2683</v>
      </c>
      <c r="D2666">
        <v>0.2469300029755408</v>
      </c>
    </row>
    <row r="2667" spans="1:4" x14ac:dyDescent="0.25">
      <c r="A2667" t="s">
        <v>2412</v>
      </c>
      <c r="B2667" t="s">
        <v>2933</v>
      </c>
      <c r="C2667" t="s">
        <v>2683</v>
      </c>
      <c r="D2667">
        <v>0.24156686693642659</v>
      </c>
    </row>
    <row r="2668" spans="1:4" x14ac:dyDescent="0.25">
      <c r="A2668" t="s">
        <v>2412</v>
      </c>
      <c r="B2668" t="s">
        <v>2934</v>
      </c>
      <c r="C2668" t="s">
        <v>2683</v>
      </c>
      <c r="D2668">
        <v>0</v>
      </c>
    </row>
    <row r="2669" spans="1:4" x14ac:dyDescent="0.25">
      <c r="A2669" t="s">
        <v>2412</v>
      </c>
      <c r="B2669" t="s">
        <v>2929</v>
      </c>
      <c r="C2669" t="s">
        <v>2679</v>
      </c>
    </row>
    <row r="2670" spans="1:4" x14ac:dyDescent="0.25">
      <c r="A2670" t="s">
        <v>2412</v>
      </c>
      <c r="B2670" t="s">
        <v>2930</v>
      </c>
      <c r="C2670" t="s">
        <v>2679</v>
      </c>
    </row>
    <row r="2671" spans="1:4" x14ac:dyDescent="0.25">
      <c r="A2671" t="s">
        <v>2412</v>
      </c>
      <c r="B2671" t="s">
        <v>2931</v>
      </c>
      <c r="C2671" t="s">
        <v>2679</v>
      </c>
    </row>
    <row r="2672" spans="1:4" x14ac:dyDescent="0.25">
      <c r="A2672" t="s">
        <v>2412</v>
      </c>
      <c r="B2672" t="s">
        <v>2932</v>
      </c>
      <c r="C2672" t="s">
        <v>2679</v>
      </c>
    </row>
    <row r="2673" spans="1:4" x14ac:dyDescent="0.25">
      <c r="A2673" t="s">
        <v>2412</v>
      </c>
      <c r="B2673" t="s">
        <v>2933</v>
      </c>
      <c r="C2673" t="s">
        <v>2679</v>
      </c>
    </row>
    <row r="2674" spans="1:4" x14ac:dyDescent="0.25">
      <c r="A2674" t="s">
        <v>2412</v>
      </c>
      <c r="B2674" t="s">
        <v>2934</v>
      </c>
      <c r="C2674" t="s">
        <v>2679</v>
      </c>
    </row>
    <row r="2675" spans="1:4" x14ac:dyDescent="0.25">
      <c r="A2675" t="s">
        <v>2412</v>
      </c>
      <c r="B2675" t="s">
        <v>2929</v>
      </c>
      <c r="C2675" t="s">
        <v>139</v>
      </c>
      <c r="D2675">
        <v>2.0055242370133602E-3</v>
      </c>
    </row>
    <row r="2676" spans="1:4" x14ac:dyDescent="0.25">
      <c r="A2676" t="s">
        <v>2412</v>
      </c>
      <c r="B2676" t="s">
        <v>2930</v>
      </c>
      <c r="C2676" t="s">
        <v>139</v>
      </c>
      <c r="D2676">
        <v>2.1537174279183369E-3</v>
      </c>
    </row>
    <row r="2677" spans="1:4" x14ac:dyDescent="0.25">
      <c r="A2677" t="s">
        <v>2412</v>
      </c>
      <c r="B2677" t="s">
        <v>2931</v>
      </c>
      <c r="C2677" t="s">
        <v>139</v>
      </c>
      <c r="D2677">
        <v>5.1009226426048486E-3</v>
      </c>
    </row>
    <row r="2678" spans="1:4" x14ac:dyDescent="0.25">
      <c r="A2678" t="s">
        <v>2412</v>
      </c>
      <c r="B2678" t="s">
        <v>2932</v>
      </c>
      <c r="C2678" t="s">
        <v>139</v>
      </c>
      <c r="D2678">
        <v>1.2602576310507686E-2</v>
      </c>
    </row>
    <row r="2679" spans="1:4" x14ac:dyDescent="0.25">
      <c r="A2679" t="s">
        <v>2412</v>
      </c>
      <c r="B2679" t="s">
        <v>2933</v>
      </c>
      <c r="C2679" t="s">
        <v>139</v>
      </c>
      <c r="D2679">
        <v>7.8777729591082667E-3</v>
      </c>
    </row>
    <row r="2680" spans="1:4" x14ac:dyDescent="0.25">
      <c r="A2680" t="s">
        <v>2412</v>
      </c>
      <c r="B2680" t="s">
        <v>2934</v>
      </c>
      <c r="C2680" t="s">
        <v>139</v>
      </c>
      <c r="D2680">
        <v>4.583984142925485E-3</v>
      </c>
    </row>
    <row r="2681" spans="1:4" x14ac:dyDescent="0.25">
      <c r="A2681" t="s">
        <v>2413</v>
      </c>
      <c r="B2681" t="s">
        <v>2929</v>
      </c>
      <c r="C2681" t="s">
        <v>775</v>
      </c>
      <c r="D2681">
        <v>1.7197381780020894E-3</v>
      </c>
    </row>
    <row r="2682" spans="1:4" x14ac:dyDescent="0.25">
      <c r="A2682" t="s">
        <v>2413</v>
      </c>
      <c r="B2682" t="s">
        <v>2930</v>
      </c>
      <c r="C2682" t="s">
        <v>775</v>
      </c>
      <c r="D2682">
        <v>8.2020337932341473E-4</v>
      </c>
    </row>
    <row r="2683" spans="1:4" x14ac:dyDescent="0.25">
      <c r="A2683" t="s">
        <v>2413</v>
      </c>
      <c r="B2683" t="s">
        <v>2931</v>
      </c>
      <c r="C2683" t="s">
        <v>775</v>
      </c>
      <c r="D2683">
        <v>4.6579066678541928E-3</v>
      </c>
    </row>
    <row r="2684" spans="1:4" x14ac:dyDescent="0.25">
      <c r="A2684" t="s">
        <v>2413</v>
      </c>
      <c r="B2684" t="s">
        <v>2932</v>
      </c>
      <c r="C2684" t="s">
        <v>775</v>
      </c>
      <c r="D2684">
        <v>0</v>
      </c>
    </row>
    <row r="2685" spans="1:4" x14ac:dyDescent="0.25">
      <c r="A2685" t="s">
        <v>2413</v>
      </c>
      <c r="B2685" t="s">
        <v>2933</v>
      </c>
      <c r="C2685" t="s">
        <v>775</v>
      </c>
      <c r="D2685">
        <v>0</v>
      </c>
    </row>
    <row r="2686" spans="1:4" x14ac:dyDescent="0.25">
      <c r="A2686" t="s">
        <v>2413</v>
      </c>
      <c r="B2686" t="s">
        <v>2934</v>
      </c>
      <c r="C2686" t="s">
        <v>775</v>
      </c>
      <c r="D2686">
        <v>0</v>
      </c>
    </row>
    <row r="2687" spans="1:4" x14ac:dyDescent="0.25">
      <c r="A2687" t="s">
        <v>2413</v>
      </c>
      <c r="B2687" t="s">
        <v>2929</v>
      </c>
      <c r="C2687" t="s">
        <v>2680</v>
      </c>
    </row>
    <row r="2688" spans="1:4" x14ac:dyDescent="0.25">
      <c r="A2688" t="s">
        <v>2413</v>
      </c>
      <c r="B2688" t="s">
        <v>2930</v>
      </c>
      <c r="C2688" t="s">
        <v>2680</v>
      </c>
    </row>
    <row r="2689" spans="1:4" x14ac:dyDescent="0.25">
      <c r="A2689" t="s">
        <v>2413</v>
      </c>
      <c r="B2689" t="s">
        <v>2931</v>
      </c>
      <c r="C2689" t="s">
        <v>2680</v>
      </c>
    </row>
    <row r="2690" spans="1:4" x14ac:dyDescent="0.25">
      <c r="A2690" t="s">
        <v>2413</v>
      </c>
      <c r="B2690" t="s">
        <v>2932</v>
      </c>
      <c r="C2690" t="s">
        <v>2680</v>
      </c>
    </row>
    <row r="2691" spans="1:4" x14ac:dyDescent="0.25">
      <c r="A2691" t="s">
        <v>2413</v>
      </c>
      <c r="B2691" t="s">
        <v>2933</v>
      </c>
      <c r="C2691" t="s">
        <v>2680</v>
      </c>
    </row>
    <row r="2692" spans="1:4" x14ac:dyDescent="0.25">
      <c r="A2692" t="s">
        <v>2413</v>
      </c>
      <c r="B2692" t="s">
        <v>2934</v>
      </c>
      <c r="C2692" t="s">
        <v>2680</v>
      </c>
    </row>
    <row r="2693" spans="1:4" x14ac:dyDescent="0.25">
      <c r="A2693" t="s">
        <v>2413</v>
      </c>
      <c r="B2693" t="s">
        <v>2929</v>
      </c>
      <c r="C2693" t="s">
        <v>2678</v>
      </c>
      <c r="D2693">
        <v>4.9819752756431073E-4</v>
      </c>
    </row>
    <row r="2694" spans="1:4" x14ac:dyDescent="0.25">
      <c r="A2694" t="s">
        <v>2413</v>
      </c>
      <c r="B2694" t="s">
        <v>2930</v>
      </c>
      <c r="C2694" t="s">
        <v>2678</v>
      </c>
      <c r="D2694">
        <v>3.7028349951376933E-4</v>
      </c>
    </row>
    <row r="2695" spans="1:4" x14ac:dyDescent="0.25">
      <c r="A2695" t="s">
        <v>2413</v>
      </c>
      <c r="B2695" t="s">
        <v>2931</v>
      </c>
      <c r="C2695" t="s">
        <v>2678</v>
      </c>
      <c r="D2695">
        <v>6.3329302772472046E-4</v>
      </c>
    </row>
    <row r="2696" spans="1:4" x14ac:dyDescent="0.25">
      <c r="A2696" t="s">
        <v>2413</v>
      </c>
      <c r="B2696" t="s">
        <v>2932</v>
      </c>
      <c r="C2696" t="s">
        <v>2678</v>
      </c>
      <c r="D2696">
        <v>1.447476382434666E-2</v>
      </c>
    </row>
    <row r="2697" spans="1:4" x14ac:dyDescent="0.25">
      <c r="A2697" t="s">
        <v>2413</v>
      </c>
      <c r="B2697" t="s">
        <v>2933</v>
      </c>
      <c r="C2697" t="s">
        <v>2678</v>
      </c>
      <c r="D2697">
        <v>1.3607898369696924E-2</v>
      </c>
    </row>
    <row r="2698" spans="1:4" x14ac:dyDescent="0.25">
      <c r="A2698" t="s">
        <v>2413</v>
      </c>
      <c r="B2698" t="s">
        <v>2934</v>
      </c>
      <c r="C2698" t="s">
        <v>2678</v>
      </c>
      <c r="D2698">
        <v>2.494372041142788E-2</v>
      </c>
    </row>
    <row r="2699" spans="1:4" x14ac:dyDescent="0.25">
      <c r="A2699" t="s">
        <v>2413</v>
      </c>
      <c r="B2699" t="s">
        <v>2929</v>
      </c>
      <c r="C2699" t="s">
        <v>2686</v>
      </c>
      <c r="D2699">
        <v>1.4912405733297841E-3</v>
      </c>
    </row>
    <row r="2700" spans="1:4" x14ac:dyDescent="0.25">
      <c r="A2700" t="s">
        <v>2413</v>
      </c>
      <c r="B2700" t="s">
        <v>2930</v>
      </c>
      <c r="C2700" t="s">
        <v>2686</v>
      </c>
      <c r="D2700">
        <v>0.16970448742251024</v>
      </c>
    </row>
    <row r="2701" spans="1:4" x14ac:dyDescent="0.25">
      <c r="A2701" t="s">
        <v>2413</v>
      </c>
      <c r="B2701" t="s">
        <v>2931</v>
      </c>
      <c r="C2701" t="s">
        <v>2686</v>
      </c>
      <c r="D2701">
        <v>0.20587419950159655</v>
      </c>
    </row>
    <row r="2702" spans="1:4" x14ac:dyDescent="0.25">
      <c r="A2702" t="s">
        <v>2413</v>
      </c>
      <c r="B2702" t="s">
        <v>2932</v>
      </c>
      <c r="C2702" t="s">
        <v>2686</v>
      </c>
      <c r="D2702">
        <v>0</v>
      </c>
    </row>
    <row r="2703" spans="1:4" x14ac:dyDescent="0.25">
      <c r="A2703" t="s">
        <v>2413</v>
      </c>
      <c r="B2703" t="s">
        <v>2933</v>
      </c>
      <c r="C2703" t="s">
        <v>2686</v>
      </c>
      <c r="D2703">
        <v>0</v>
      </c>
    </row>
    <row r="2704" spans="1:4" x14ac:dyDescent="0.25">
      <c r="A2704" t="s">
        <v>2413</v>
      </c>
      <c r="B2704" t="s">
        <v>2934</v>
      </c>
      <c r="C2704" t="s">
        <v>2686</v>
      </c>
      <c r="D2704">
        <v>0</v>
      </c>
    </row>
    <row r="2705" spans="1:4" x14ac:dyDescent="0.25">
      <c r="A2705" t="s">
        <v>2413</v>
      </c>
      <c r="B2705" t="s">
        <v>2929</v>
      </c>
      <c r="C2705" t="s">
        <v>2682</v>
      </c>
      <c r="D2705">
        <v>1.0347622517968997E-4</v>
      </c>
    </row>
    <row r="2706" spans="1:4" x14ac:dyDescent="0.25">
      <c r="A2706" t="s">
        <v>2413</v>
      </c>
      <c r="B2706" t="s">
        <v>2930</v>
      </c>
      <c r="C2706" t="s">
        <v>2682</v>
      </c>
      <c r="D2706">
        <v>9.2824488422656322E-4</v>
      </c>
    </row>
    <row r="2707" spans="1:4" x14ac:dyDescent="0.25">
      <c r="A2707" t="s">
        <v>2413</v>
      </c>
      <c r="B2707" t="s">
        <v>2931</v>
      </c>
      <c r="C2707" t="s">
        <v>2682</v>
      </c>
      <c r="D2707">
        <v>2.0533339865117864E-3</v>
      </c>
    </row>
    <row r="2708" spans="1:4" x14ac:dyDescent="0.25">
      <c r="A2708" t="s">
        <v>2413</v>
      </c>
      <c r="B2708" t="s">
        <v>2932</v>
      </c>
      <c r="C2708" t="s">
        <v>2682</v>
      </c>
      <c r="D2708">
        <v>2.0743489928943372E-3</v>
      </c>
    </row>
    <row r="2709" spans="1:4" x14ac:dyDescent="0.25">
      <c r="A2709" t="s">
        <v>2413</v>
      </c>
      <c r="B2709" t="s">
        <v>2933</v>
      </c>
      <c r="C2709" t="s">
        <v>2682</v>
      </c>
      <c r="D2709">
        <v>5.7708405056625302E-3</v>
      </c>
    </row>
    <row r="2710" spans="1:4" x14ac:dyDescent="0.25">
      <c r="A2710" t="s">
        <v>2413</v>
      </c>
      <c r="B2710" t="s">
        <v>2934</v>
      </c>
      <c r="C2710" t="s">
        <v>2682</v>
      </c>
      <c r="D2710">
        <v>1.937935055697056E-2</v>
      </c>
    </row>
    <row r="2711" spans="1:4" x14ac:dyDescent="0.25">
      <c r="A2711" t="s">
        <v>2413</v>
      </c>
      <c r="B2711" t="s">
        <v>2929</v>
      </c>
      <c r="C2711" t="s">
        <v>137</v>
      </c>
      <c r="D2711">
        <v>1.1595133512509536E-4</v>
      </c>
    </row>
    <row r="2712" spans="1:4" x14ac:dyDescent="0.25">
      <c r="A2712" t="s">
        <v>2413</v>
      </c>
      <c r="B2712" t="s">
        <v>2930</v>
      </c>
      <c r="C2712" t="s">
        <v>137</v>
      </c>
      <c r="D2712">
        <v>0</v>
      </c>
    </row>
    <row r="2713" spans="1:4" x14ac:dyDescent="0.25">
      <c r="A2713" t="s">
        <v>2413</v>
      </c>
      <c r="B2713" t="s">
        <v>2931</v>
      </c>
      <c r="C2713" t="s">
        <v>137</v>
      </c>
      <c r="D2713">
        <v>0</v>
      </c>
    </row>
    <row r="2714" spans="1:4" x14ac:dyDescent="0.25">
      <c r="A2714" t="s">
        <v>2413</v>
      </c>
      <c r="B2714" t="s">
        <v>2932</v>
      </c>
      <c r="C2714" t="s">
        <v>137</v>
      </c>
      <c r="D2714">
        <v>0</v>
      </c>
    </row>
    <row r="2715" spans="1:4" x14ac:dyDescent="0.25">
      <c r="A2715" t="s">
        <v>2413</v>
      </c>
      <c r="B2715" t="s">
        <v>2933</v>
      </c>
      <c r="C2715" t="s">
        <v>137</v>
      </c>
      <c r="D2715">
        <v>0</v>
      </c>
    </row>
    <row r="2716" spans="1:4" x14ac:dyDescent="0.25">
      <c r="A2716" t="s">
        <v>2413</v>
      </c>
      <c r="B2716" t="s">
        <v>2934</v>
      </c>
      <c r="C2716" t="s">
        <v>137</v>
      </c>
      <c r="D2716">
        <v>0</v>
      </c>
    </row>
    <row r="2717" spans="1:4" x14ac:dyDescent="0.25">
      <c r="A2717" t="s">
        <v>2413</v>
      </c>
      <c r="B2717" t="s">
        <v>2929</v>
      </c>
      <c r="C2717" t="s">
        <v>2677</v>
      </c>
      <c r="D2717">
        <v>1.7321483439038227E-3</v>
      </c>
    </row>
    <row r="2718" spans="1:4" x14ac:dyDescent="0.25">
      <c r="A2718" t="s">
        <v>2413</v>
      </c>
      <c r="B2718" t="s">
        <v>2930</v>
      </c>
      <c r="C2718" t="s">
        <v>2677</v>
      </c>
      <c r="D2718">
        <v>1.8913259717528812E-3</v>
      </c>
    </row>
    <row r="2719" spans="1:4" x14ac:dyDescent="0.25">
      <c r="A2719" t="s">
        <v>2413</v>
      </c>
      <c r="B2719" t="s">
        <v>2931</v>
      </c>
      <c r="C2719" t="s">
        <v>2677</v>
      </c>
      <c r="D2719">
        <v>2.1380949602672799E-3</v>
      </c>
    </row>
    <row r="2720" spans="1:4" x14ac:dyDescent="0.25">
      <c r="A2720" t="s">
        <v>2413</v>
      </c>
      <c r="B2720" t="s">
        <v>2932</v>
      </c>
      <c r="C2720" t="s">
        <v>2677</v>
      </c>
      <c r="D2720">
        <v>8.6622610833600993E-3</v>
      </c>
    </row>
    <row r="2721" spans="1:4" x14ac:dyDescent="0.25">
      <c r="A2721" t="s">
        <v>2413</v>
      </c>
      <c r="B2721" t="s">
        <v>2933</v>
      </c>
      <c r="C2721" t="s">
        <v>2677</v>
      </c>
      <c r="D2721">
        <v>4.044663116225973E-2</v>
      </c>
    </row>
    <row r="2722" spans="1:4" x14ac:dyDescent="0.25">
      <c r="A2722" t="s">
        <v>2413</v>
      </c>
      <c r="B2722" t="s">
        <v>2934</v>
      </c>
      <c r="C2722" t="s">
        <v>2677</v>
      </c>
      <c r="D2722">
        <v>5.3038899147342639E-2</v>
      </c>
    </row>
    <row r="2723" spans="1:4" x14ac:dyDescent="0.25">
      <c r="A2723" t="s">
        <v>2413</v>
      </c>
      <c r="B2723" t="s">
        <v>2929</v>
      </c>
      <c r="C2723" t="s">
        <v>2681</v>
      </c>
      <c r="D2723">
        <v>6.4649749165569955E-4</v>
      </c>
    </row>
    <row r="2724" spans="1:4" x14ac:dyDescent="0.25">
      <c r="A2724" t="s">
        <v>2413</v>
      </c>
      <c r="B2724" t="s">
        <v>2930</v>
      </c>
      <c r="C2724" t="s">
        <v>2681</v>
      </c>
      <c r="D2724">
        <v>1.2327559730618079E-3</v>
      </c>
    </row>
    <row r="2725" spans="1:4" x14ac:dyDescent="0.25">
      <c r="A2725" t="s">
        <v>2413</v>
      </c>
      <c r="B2725" t="s">
        <v>2931</v>
      </c>
      <c r="C2725" t="s">
        <v>2681</v>
      </c>
      <c r="D2725">
        <v>4.3958334606590049E-3</v>
      </c>
    </row>
    <row r="2726" spans="1:4" x14ac:dyDescent="0.25">
      <c r="A2726" t="s">
        <v>2413</v>
      </c>
      <c r="B2726" t="s">
        <v>2932</v>
      </c>
      <c r="C2726" t="s">
        <v>2681</v>
      </c>
      <c r="D2726">
        <v>1.6897118490090471E-2</v>
      </c>
    </row>
    <row r="2727" spans="1:4" x14ac:dyDescent="0.25">
      <c r="A2727" t="s">
        <v>2413</v>
      </c>
      <c r="B2727" t="s">
        <v>2933</v>
      </c>
      <c r="C2727" t="s">
        <v>2681</v>
      </c>
      <c r="D2727">
        <v>3.8094755100054556E-2</v>
      </c>
    </row>
    <row r="2728" spans="1:4" x14ac:dyDescent="0.25">
      <c r="A2728" t="s">
        <v>2413</v>
      </c>
      <c r="B2728" t="s">
        <v>2934</v>
      </c>
      <c r="C2728" t="s">
        <v>2681</v>
      </c>
      <c r="D2728">
        <v>3.715686244982299E-2</v>
      </c>
    </row>
    <row r="2729" spans="1:4" x14ac:dyDescent="0.25">
      <c r="A2729" t="s">
        <v>2413</v>
      </c>
      <c r="B2729" t="s">
        <v>2929</v>
      </c>
      <c r="C2729" t="s">
        <v>2683</v>
      </c>
      <c r="D2729">
        <v>1.3562566699228016E-3</v>
      </c>
    </row>
    <row r="2730" spans="1:4" x14ac:dyDescent="0.25">
      <c r="A2730" t="s">
        <v>2413</v>
      </c>
      <c r="B2730" t="s">
        <v>2930</v>
      </c>
      <c r="C2730" t="s">
        <v>2683</v>
      </c>
      <c r="D2730">
        <v>0</v>
      </c>
    </row>
    <row r="2731" spans="1:4" x14ac:dyDescent="0.25">
      <c r="A2731" t="s">
        <v>2413</v>
      </c>
      <c r="B2731" t="s">
        <v>2931</v>
      </c>
      <c r="C2731" t="s">
        <v>2683</v>
      </c>
      <c r="D2731">
        <v>0</v>
      </c>
    </row>
    <row r="2732" spans="1:4" x14ac:dyDescent="0.25">
      <c r="A2732" t="s">
        <v>2413</v>
      </c>
      <c r="B2732" t="s">
        <v>2932</v>
      </c>
      <c r="C2732" t="s">
        <v>2683</v>
      </c>
      <c r="D2732">
        <v>0</v>
      </c>
    </row>
    <row r="2733" spans="1:4" x14ac:dyDescent="0.25">
      <c r="A2733" t="s">
        <v>2413</v>
      </c>
      <c r="B2733" t="s">
        <v>2933</v>
      </c>
      <c r="C2733" t="s">
        <v>2683</v>
      </c>
      <c r="D2733">
        <v>0</v>
      </c>
    </row>
    <row r="2734" spans="1:4" x14ac:dyDescent="0.25">
      <c r="A2734" t="s">
        <v>2413</v>
      </c>
      <c r="B2734" t="s">
        <v>2934</v>
      </c>
      <c r="C2734" t="s">
        <v>2683</v>
      </c>
      <c r="D2734">
        <v>0</v>
      </c>
    </row>
    <row r="2735" spans="1:4" x14ac:dyDescent="0.25">
      <c r="A2735" t="s">
        <v>2413</v>
      </c>
      <c r="B2735" t="s">
        <v>2929</v>
      </c>
      <c r="C2735" t="s">
        <v>2679</v>
      </c>
    </row>
    <row r="2736" spans="1:4" x14ac:dyDescent="0.25">
      <c r="A2736" t="s">
        <v>2413</v>
      </c>
      <c r="B2736" t="s">
        <v>2930</v>
      </c>
      <c r="C2736" t="s">
        <v>2679</v>
      </c>
    </row>
    <row r="2737" spans="1:4" x14ac:dyDescent="0.25">
      <c r="A2737" t="s">
        <v>2413</v>
      </c>
      <c r="B2737" t="s">
        <v>2931</v>
      </c>
      <c r="C2737" t="s">
        <v>2679</v>
      </c>
    </row>
    <row r="2738" spans="1:4" x14ac:dyDescent="0.25">
      <c r="A2738" t="s">
        <v>2413</v>
      </c>
      <c r="B2738" t="s">
        <v>2932</v>
      </c>
      <c r="C2738" t="s">
        <v>2679</v>
      </c>
    </row>
    <row r="2739" spans="1:4" x14ac:dyDescent="0.25">
      <c r="A2739" t="s">
        <v>2413</v>
      </c>
      <c r="B2739" t="s">
        <v>2933</v>
      </c>
      <c r="C2739" t="s">
        <v>2679</v>
      </c>
    </row>
    <row r="2740" spans="1:4" x14ac:dyDescent="0.25">
      <c r="A2740" t="s">
        <v>2413</v>
      </c>
      <c r="B2740" t="s">
        <v>2934</v>
      </c>
      <c r="C2740" t="s">
        <v>2679</v>
      </c>
    </row>
    <row r="2741" spans="1:4" x14ac:dyDescent="0.25">
      <c r="A2741" t="s">
        <v>2413</v>
      </c>
      <c r="B2741" t="s">
        <v>2929</v>
      </c>
      <c r="C2741" t="s">
        <v>139</v>
      </c>
      <c r="D2741">
        <v>1.229297702198529E-3</v>
      </c>
    </row>
    <row r="2742" spans="1:4" x14ac:dyDescent="0.25">
      <c r="A2742" t="s">
        <v>2413</v>
      </c>
      <c r="B2742" t="s">
        <v>2930</v>
      </c>
      <c r="C2742" t="s">
        <v>139</v>
      </c>
      <c r="D2742">
        <v>1.8664240954788384E-3</v>
      </c>
    </row>
    <row r="2743" spans="1:4" x14ac:dyDescent="0.25">
      <c r="A2743" t="s">
        <v>2413</v>
      </c>
      <c r="B2743" t="s">
        <v>2931</v>
      </c>
      <c r="C2743" t="s">
        <v>139</v>
      </c>
      <c r="D2743">
        <v>2.2916669675337236E-3</v>
      </c>
    </row>
    <row r="2744" spans="1:4" x14ac:dyDescent="0.25">
      <c r="A2744" t="s">
        <v>2413</v>
      </c>
      <c r="B2744" t="s">
        <v>2932</v>
      </c>
      <c r="C2744" t="s">
        <v>139</v>
      </c>
      <c r="D2744">
        <v>8.2091358011411129E-3</v>
      </c>
    </row>
    <row r="2745" spans="1:4" x14ac:dyDescent="0.25">
      <c r="A2745" t="s">
        <v>2413</v>
      </c>
      <c r="B2745" t="s">
        <v>2933</v>
      </c>
      <c r="C2745" t="s">
        <v>139</v>
      </c>
      <c r="D2745">
        <v>2.6148798726270552E-2</v>
      </c>
    </row>
    <row r="2746" spans="1:4" x14ac:dyDescent="0.25">
      <c r="A2746" t="s">
        <v>2413</v>
      </c>
      <c r="B2746" t="s">
        <v>2934</v>
      </c>
      <c r="C2746" t="s">
        <v>139</v>
      </c>
      <c r="D2746">
        <v>2.8046566431028416E-2</v>
      </c>
    </row>
    <row r="2747" spans="1:4" x14ac:dyDescent="0.25">
      <c r="A2747" t="s">
        <v>2414</v>
      </c>
      <c r="B2747" t="s">
        <v>2929</v>
      </c>
      <c r="C2747" t="s">
        <v>775</v>
      </c>
      <c r="D2747">
        <v>2.3366834071137071E-2</v>
      </c>
    </row>
    <row r="2748" spans="1:4" x14ac:dyDescent="0.25">
      <c r="A2748" t="s">
        <v>2414</v>
      </c>
      <c r="B2748" t="s">
        <v>2930</v>
      </c>
      <c r="C2748" t="s">
        <v>775</v>
      </c>
      <c r="D2748">
        <v>6.0372952789188368E-2</v>
      </c>
    </row>
    <row r="2749" spans="1:4" x14ac:dyDescent="0.25">
      <c r="A2749" t="s">
        <v>2414</v>
      </c>
      <c r="B2749" t="s">
        <v>2931</v>
      </c>
      <c r="C2749" t="s">
        <v>775</v>
      </c>
      <c r="D2749">
        <v>0.1636170317268201</v>
      </c>
    </row>
    <row r="2750" spans="1:4" x14ac:dyDescent="0.25">
      <c r="A2750" t="s">
        <v>2414</v>
      </c>
      <c r="B2750" t="s">
        <v>2932</v>
      </c>
      <c r="C2750" t="s">
        <v>775</v>
      </c>
      <c r="D2750">
        <v>3.41957864195973E-2</v>
      </c>
    </row>
    <row r="2751" spans="1:4" x14ac:dyDescent="0.25">
      <c r="A2751" t="s">
        <v>2414</v>
      </c>
      <c r="B2751" t="s">
        <v>2933</v>
      </c>
      <c r="C2751" t="s">
        <v>775</v>
      </c>
      <c r="D2751">
        <v>0</v>
      </c>
    </row>
    <row r="2752" spans="1:4" x14ac:dyDescent="0.25">
      <c r="A2752" t="s">
        <v>2414</v>
      </c>
      <c r="B2752" t="s">
        <v>2934</v>
      </c>
      <c r="C2752" t="s">
        <v>775</v>
      </c>
    </row>
    <row r="2753" spans="1:3" x14ac:dyDescent="0.25">
      <c r="A2753" t="s">
        <v>2414</v>
      </c>
      <c r="B2753" t="s">
        <v>2929</v>
      </c>
      <c r="C2753" t="s">
        <v>2680</v>
      </c>
    </row>
    <row r="2754" spans="1:3" x14ac:dyDescent="0.25">
      <c r="A2754" t="s">
        <v>2414</v>
      </c>
      <c r="B2754" t="s">
        <v>2930</v>
      </c>
      <c r="C2754" t="s">
        <v>2680</v>
      </c>
    </row>
    <row r="2755" spans="1:3" x14ac:dyDescent="0.25">
      <c r="A2755" t="s">
        <v>2414</v>
      </c>
      <c r="B2755" t="s">
        <v>2931</v>
      </c>
      <c r="C2755" t="s">
        <v>2680</v>
      </c>
    </row>
    <row r="2756" spans="1:3" x14ac:dyDescent="0.25">
      <c r="A2756" t="s">
        <v>2414</v>
      </c>
      <c r="B2756" t="s">
        <v>2932</v>
      </c>
      <c r="C2756" t="s">
        <v>2680</v>
      </c>
    </row>
    <row r="2757" spans="1:3" x14ac:dyDescent="0.25">
      <c r="A2757" t="s">
        <v>2414</v>
      </c>
      <c r="B2757" t="s">
        <v>2933</v>
      </c>
      <c r="C2757" t="s">
        <v>2680</v>
      </c>
    </row>
    <row r="2758" spans="1:3" x14ac:dyDescent="0.25">
      <c r="A2758" t="s">
        <v>2414</v>
      </c>
      <c r="B2758" t="s">
        <v>2934</v>
      </c>
      <c r="C2758" t="s">
        <v>2680</v>
      </c>
    </row>
    <row r="2759" spans="1:3" x14ac:dyDescent="0.25">
      <c r="A2759" t="s">
        <v>2414</v>
      </c>
      <c r="B2759" t="s">
        <v>2929</v>
      </c>
      <c r="C2759" t="s">
        <v>2678</v>
      </c>
    </row>
    <row r="2760" spans="1:3" x14ac:dyDescent="0.25">
      <c r="A2760" t="s">
        <v>2414</v>
      </c>
      <c r="B2760" t="s">
        <v>2930</v>
      </c>
      <c r="C2760" t="s">
        <v>2678</v>
      </c>
    </row>
    <row r="2761" spans="1:3" x14ac:dyDescent="0.25">
      <c r="A2761" t="s">
        <v>2414</v>
      </c>
      <c r="B2761" t="s">
        <v>2931</v>
      </c>
      <c r="C2761" t="s">
        <v>2678</v>
      </c>
    </row>
    <row r="2762" spans="1:3" x14ac:dyDescent="0.25">
      <c r="A2762" t="s">
        <v>2414</v>
      </c>
      <c r="B2762" t="s">
        <v>2932</v>
      </c>
      <c r="C2762" t="s">
        <v>2678</v>
      </c>
    </row>
    <row r="2763" spans="1:3" x14ac:dyDescent="0.25">
      <c r="A2763" t="s">
        <v>2414</v>
      </c>
      <c r="B2763" t="s">
        <v>2933</v>
      </c>
      <c r="C2763" t="s">
        <v>2678</v>
      </c>
    </row>
    <row r="2764" spans="1:3" x14ac:dyDescent="0.25">
      <c r="A2764" t="s">
        <v>2414</v>
      </c>
      <c r="B2764" t="s">
        <v>2934</v>
      </c>
      <c r="C2764" t="s">
        <v>2678</v>
      </c>
    </row>
    <row r="2765" spans="1:3" x14ac:dyDescent="0.25">
      <c r="A2765" t="s">
        <v>2414</v>
      </c>
      <c r="B2765" t="s">
        <v>2929</v>
      </c>
      <c r="C2765" t="s">
        <v>2686</v>
      </c>
    </row>
    <row r="2766" spans="1:3" x14ac:dyDescent="0.25">
      <c r="A2766" t="s">
        <v>2414</v>
      </c>
      <c r="B2766" t="s">
        <v>2930</v>
      </c>
      <c r="C2766" t="s">
        <v>2686</v>
      </c>
    </row>
    <row r="2767" spans="1:3" x14ac:dyDescent="0.25">
      <c r="A2767" t="s">
        <v>2414</v>
      </c>
      <c r="B2767" t="s">
        <v>2931</v>
      </c>
      <c r="C2767" t="s">
        <v>2686</v>
      </c>
    </row>
    <row r="2768" spans="1:3" x14ac:dyDescent="0.25">
      <c r="A2768" t="s">
        <v>2414</v>
      </c>
      <c r="B2768" t="s">
        <v>2932</v>
      </c>
      <c r="C2768" t="s">
        <v>2686</v>
      </c>
    </row>
    <row r="2769" spans="1:4" x14ac:dyDescent="0.25">
      <c r="A2769" t="s">
        <v>2414</v>
      </c>
      <c r="B2769" t="s">
        <v>2933</v>
      </c>
      <c r="C2769" t="s">
        <v>2686</v>
      </c>
    </row>
    <row r="2770" spans="1:4" x14ac:dyDescent="0.25">
      <c r="A2770" t="s">
        <v>2414</v>
      </c>
      <c r="B2770" t="s">
        <v>2934</v>
      </c>
      <c r="C2770" t="s">
        <v>2686</v>
      </c>
    </row>
    <row r="2771" spans="1:4" x14ac:dyDescent="0.25">
      <c r="A2771" t="s">
        <v>2414</v>
      </c>
      <c r="B2771" t="s">
        <v>2929</v>
      </c>
      <c r="C2771" t="s">
        <v>2682</v>
      </c>
      <c r="D2771">
        <v>5.0541013211298716E-5</v>
      </c>
    </row>
    <row r="2772" spans="1:4" x14ac:dyDescent="0.25">
      <c r="A2772" t="s">
        <v>2414</v>
      </c>
      <c r="B2772" t="s">
        <v>2930</v>
      </c>
      <c r="C2772" t="s">
        <v>2682</v>
      </c>
      <c r="D2772">
        <v>1.2363022307682267E-3</v>
      </c>
    </row>
    <row r="2773" spans="1:4" x14ac:dyDescent="0.25">
      <c r="A2773" t="s">
        <v>2414</v>
      </c>
      <c r="B2773" t="s">
        <v>2931</v>
      </c>
      <c r="C2773" t="s">
        <v>2682</v>
      </c>
      <c r="D2773">
        <v>0</v>
      </c>
    </row>
    <row r="2774" spans="1:4" x14ac:dyDescent="0.25">
      <c r="A2774" t="s">
        <v>2414</v>
      </c>
      <c r="B2774" t="s">
        <v>2932</v>
      </c>
      <c r="C2774" t="s">
        <v>2682</v>
      </c>
      <c r="D2774">
        <v>0</v>
      </c>
    </row>
    <row r="2775" spans="1:4" x14ac:dyDescent="0.25">
      <c r="A2775" t="s">
        <v>2414</v>
      </c>
      <c r="B2775" t="s">
        <v>2933</v>
      </c>
      <c r="C2775" t="s">
        <v>2682</v>
      </c>
      <c r="D2775">
        <v>0</v>
      </c>
    </row>
    <row r="2776" spans="1:4" x14ac:dyDescent="0.25">
      <c r="A2776" t="s">
        <v>2414</v>
      </c>
      <c r="B2776" t="s">
        <v>2934</v>
      </c>
      <c r="C2776" t="s">
        <v>2682</v>
      </c>
      <c r="D2776">
        <v>0</v>
      </c>
    </row>
    <row r="2777" spans="1:4" x14ac:dyDescent="0.25">
      <c r="A2777" t="s">
        <v>2414</v>
      </c>
      <c r="B2777" t="s">
        <v>2929</v>
      </c>
      <c r="C2777" t="s">
        <v>137</v>
      </c>
    </row>
    <row r="2778" spans="1:4" x14ac:dyDescent="0.25">
      <c r="A2778" t="s">
        <v>2414</v>
      </c>
      <c r="B2778" t="s">
        <v>2930</v>
      </c>
      <c r="C2778" t="s">
        <v>137</v>
      </c>
    </row>
    <row r="2779" spans="1:4" x14ac:dyDescent="0.25">
      <c r="A2779" t="s">
        <v>2414</v>
      </c>
      <c r="B2779" t="s">
        <v>2931</v>
      </c>
      <c r="C2779" t="s">
        <v>137</v>
      </c>
    </row>
    <row r="2780" spans="1:4" x14ac:dyDescent="0.25">
      <c r="A2780" t="s">
        <v>2414</v>
      </c>
      <c r="B2780" t="s">
        <v>2932</v>
      </c>
      <c r="C2780" t="s">
        <v>137</v>
      </c>
    </row>
    <row r="2781" spans="1:4" x14ac:dyDescent="0.25">
      <c r="A2781" t="s">
        <v>2414</v>
      </c>
      <c r="B2781" t="s">
        <v>2933</v>
      </c>
      <c r="C2781" t="s">
        <v>137</v>
      </c>
    </row>
    <row r="2782" spans="1:4" x14ac:dyDescent="0.25">
      <c r="A2782" t="s">
        <v>2414</v>
      </c>
      <c r="B2782" t="s">
        <v>2934</v>
      </c>
      <c r="C2782" t="s">
        <v>137</v>
      </c>
    </row>
    <row r="2783" spans="1:4" x14ac:dyDescent="0.25">
      <c r="A2783" t="s">
        <v>2414</v>
      </c>
      <c r="B2783" t="s">
        <v>2929</v>
      </c>
      <c r="C2783" t="s">
        <v>2677</v>
      </c>
      <c r="D2783">
        <v>3.6145227592634718E-3</v>
      </c>
    </row>
    <row r="2784" spans="1:4" x14ac:dyDescent="0.25">
      <c r="A2784" t="s">
        <v>2414</v>
      </c>
      <c r="B2784" t="s">
        <v>2930</v>
      </c>
      <c r="C2784" t="s">
        <v>2677</v>
      </c>
      <c r="D2784">
        <v>4.0390029610875315E-3</v>
      </c>
    </row>
    <row r="2785" spans="1:4" x14ac:dyDescent="0.25">
      <c r="A2785" t="s">
        <v>2414</v>
      </c>
      <c r="B2785" t="s">
        <v>2931</v>
      </c>
      <c r="C2785" t="s">
        <v>2677</v>
      </c>
      <c r="D2785">
        <v>5.8360232090657518E-3</v>
      </c>
    </row>
    <row r="2786" spans="1:4" x14ac:dyDescent="0.25">
      <c r="A2786" t="s">
        <v>2414</v>
      </c>
      <c r="B2786" t="s">
        <v>2932</v>
      </c>
      <c r="C2786" t="s">
        <v>2677</v>
      </c>
      <c r="D2786">
        <v>0</v>
      </c>
    </row>
    <row r="2787" spans="1:4" x14ac:dyDescent="0.25">
      <c r="A2787" t="s">
        <v>2414</v>
      </c>
      <c r="B2787" t="s">
        <v>2933</v>
      </c>
      <c r="C2787" t="s">
        <v>2677</v>
      </c>
      <c r="D2787">
        <v>0</v>
      </c>
    </row>
    <row r="2788" spans="1:4" x14ac:dyDescent="0.25">
      <c r="A2788" t="s">
        <v>2414</v>
      </c>
      <c r="B2788" t="s">
        <v>2934</v>
      </c>
      <c r="C2788" t="s">
        <v>2677</v>
      </c>
      <c r="D2788">
        <v>0.12428875349528447</v>
      </c>
    </row>
    <row r="2789" spans="1:4" x14ac:dyDescent="0.25">
      <c r="A2789" t="s">
        <v>2414</v>
      </c>
      <c r="B2789" t="s">
        <v>2929</v>
      </c>
      <c r="C2789" t="s">
        <v>2681</v>
      </c>
    </row>
    <row r="2790" spans="1:4" x14ac:dyDescent="0.25">
      <c r="A2790" t="s">
        <v>2414</v>
      </c>
      <c r="B2790" t="s">
        <v>2930</v>
      </c>
      <c r="C2790" t="s">
        <v>2681</v>
      </c>
    </row>
    <row r="2791" spans="1:4" x14ac:dyDescent="0.25">
      <c r="A2791" t="s">
        <v>2414</v>
      </c>
      <c r="B2791" t="s">
        <v>2931</v>
      </c>
      <c r="C2791" t="s">
        <v>2681</v>
      </c>
    </row>
    <row r="2792" spans="1:4" x14ac:dyDescent="0.25">
      <c r="A2792" t="s">
        <v>2414</v>
      </c>
      <c r="B2792" t="s">
        <v>2932</v>
      </c>
      <c r="C2792" t="s">
        <v>2681</v>
      </c>
    </row>
    <row r="2793" spans="1:4" x14ac:dyDescent="0.25">
      <c r="A2793" t="s">
        <v>2414</v>
      </c>
      <c r="B2793" t="s">
        <v>2933</v>
      </c>
      <c r="C2793" t="s">
        <v>2681</v>
      </c>
    </row>
    <row r="2794" spans="1:4" x14ac:dyDescent="0.25">
      <c r="A2794" t="s">
        <v>2414</v>
      </c>
      <c r="B2794" t="s">
        <v>2934</v>
      </c>
      <c r="C2794" t="s">
        <v>2681</v>
      </c>
    </row>
    <row r="2795" spans="1:4" x14ac:dyDescent="0.25">
      <c r="A2795" t="s">
        <v>2414</v>
      </c>
      <c r="B2795" t="s">
        <v>2929</v>
      </c>
      <c r="C2795" t="s">
        <v>2683</v>
      </c>
    </row>
    <row r="2796" spans="1:4" x14ac:dyDescent="0.25">
      <c r="A2796" t="s">
        <v>2414</v>
      </c>
      <c r="B2796" t="s">
        <v>2930</v>
      </c>
      <c r="C2796" t="s">
        <v>2683</v>
      </c>
    </row>
    <row r="2797" spans="1:4" x14ac:dyDescent="0.25">
      <c r="A2797" t="s">
        <v>2414</v>
      </c>
      <c r="B2797" t="s">
        <v>2931</v>
      </c>
      <c r="C2797" t="s">
        <v>2683</v>
      </c>
    </row>
    <row r="2798" spans="1:4" x14ac:dyDescent="0.25">
      <c r="A2798" t="s">
        <v>2414</v>
      </c>
      <c r="B2798" t="s">
        <v>2932</v>
      </c>
      <c r="C2798" t="s">
        <v>2683</v>
      </c>
    </row>
    <row r="2799" spans="1:4" x14ac:dyDescent="0.25">
      <c r="A2799" t="s">
        <v>2414</v>
      </c>
      <c r="B2799" t="s">
        <v>2933</v>
      </c>
      <c r="C2799" t="s">
        <v>2683</v>
      </c>
    </row>
    <row r="2800" spans="1:4" x14ac:dyDescent="0.25">
      <c r="A2800" t="s">
        <v>2414</v>
      </c>
      <c r="B2800" t="s">
        <v>2934</v>
      </c>
      <c r="C2800" t="s">
        <v>2683</v>
      </c>
    </row>
    <row r="2801" spans="1:4" x14ac:dyDescent="0.25">
      <c r="A2801" t="s">
        <v>2414</v>
      </c>
      <c r="B2801" t="s">
        <v>2929</v>
      </c>
      <c r="C2801" t="s">
        <v>2679</v>
      </c>
    </row>
    <row r="2802" spans="1:4" x14ac:dyDescent="0.25">
      <c r="A2802" t="s">
        <v>2414</v>
      </c>
      <c r="B2802" t="s">
        <v>2930</v>
      </c>
      <c r="C2802" t="s">
        <v>2679</v>
      </c>
    </row>
    <row r="2803" spans="1:4" x14ac:dyDescent="0.25">
      <c r="A2803" t="s">
        <v>2414</v>
      </c>
      <c r="B2803" t="s">
        <v>2931</v>
      </c>
      <c r="C2803" t="s">
        <v>2679</v>
      </c>
    </row>
    <row r="2804" spans="1:4" x14ac:dyDescent="0.25">
      <c r="A2804" t="s">
        <v>2414</v>
      </c>
      <c r="B2804" t="s">
        <v>2932</v>
      </c>
      <c r="C2804" t="s">
        <v>2679</v>
      </c>
    </row>
    <row r="2805" spans="1:4" x14ac:dyDescent="0.25">
      <c r="A2805" t="s">
        <v>2414</v>
      </c>
      <c r="B2805" t="s">
        <v>2933</v>
      </c>
      <c r="C2805" t="s">
        <v>2679</v>
      </c>
    </row>
    <row r="2806" spans="1:4" x14ac:dyDescent="0.25">
      <c r="A2806" t="s">
        <v>2414</v>
      </c>
      <c r="B2806" t="s">
        <v>2934</v>
      </c>
      <c r="C2806" t="s">
        <v>2679</v>
      </c>
    </row>
    <row r="2807" spans="1:4" x14ac:dyDescent="0.25">
      <c r="A2807" t="s">
        <v>2414</v>
      </c>
      <c r="B2807" t="s">
        <v>2929</v>
      </c>
      <c r="C2807" t="s">
        <v>139</v>
      </c>
      <c r="D2807">
        <v>2.1521313589002397E-3</v>
      </c>
    </row>
    <row r="2808" spans="1:4" x14ac:dyDescent="0.25">
      <c r="A2808" t="s">
        <v>2414</v>
      </c>
      <c r="B2808" t="s">
        <v>2930</v>
      </c>
      <c r="C2808" t="s">
        <v>139</v>
      </c>
      <c r="D2808">
        <v>1.0370395298349528E-3</v>
      </c>
    </row>
    <row r="2809" spans="1:4" x14ac:dyDescent="0.25">
      <c r="A2809" t="s">
        <v>2414</v>
      </c>
      <c r="B2809" t="s">
        <v>2931</v>
      </c>
      <c r="C2809" t="s">
        <v>139</v>
      </c>
      <c r="D2809">
        <v>1.88173425536734E-3</v>
      </c>
    </row>
    <row r="2810" spans="1:4" x14ac:dyDescent="0.25">
      <c r="A2810" t="s">
        <v>2414</v>
      </c>
      <c r="B2810" t="s">
        <v>2932</v>
      </c>
      <c r="C2810" t="s">
        <v>139</v>
      </c>
      <c r="D2810">
        <v>2.9806068836558556E-4</v>
      </c>
    </row>
    <row r="2811" spans="1:4" x14ac:dyDescent="0.25">
      <c r="A2811" t="s">
        <v>2414</v>
      </c>
      <c r="B2811" t="s">
        <v>2933</v>
      </c>
      <c r="C2811" t="s">
        <v>139</v>
      </c>
      <c r="D2811">
        <v>0</v>
      </c>
    </row>
    <row r="2812" spans="1:4" x14ac:dyDescent="0.25">
      <c r="A2812" t="s">
        <v>2414</v>
      </c>
      <c r="B2812" t="s">
        <v>2934</v>
      </c>
      <c r="C2812" t="s">
        <v>139</v>
      </c>
      <c r="D2812">
        <v>6.0755344220193627E-3</v>
      </c>
    </row>
    <row r="2813" spans="1:4" x14ac:dyDescent="0.25">
      <c r="A2813" t="s">
        <v>2957</v>
      </c>
      <c r="B2813" t="s">
        <v>2929</v>
      </c>
      <c r="C2813" t="s">
        <v>775</v>
      </c>
    </row>
    <row r="2814" spans="1:4" x14ac:dyDescent="0.25">
      <c r="A2814" t="s">
        <v>2957</v>
      </c>
      <c r="B2814" t="s">
        <v>2930</v>
      </c>
      <c r="C2814" t="s">
        <v>775</v>
      </c>
    </row>
    <row r="2815" spans="1:4" x14ac:dyDescent="0.25">
      <c r="A2815" t="s">
        <v>2957</v>
      </c>
      <c r="B2815" t="s">
        <v>2931</v>
      </c>
      <c r="C2815" t="s">
        <v>775</v>
      </c>
    </row>
    <row r="2816" spans="1:4" x14ac:dyDescent="0.25">
      <c r="A2816" t="s">
        <v>2957</v>
      </c>
      <c r="B2816" t="s">
        <v>2932</v>
      </c>
      <c r="C2816" t="s">
        <v>775</v>
      </c>
    </row>
    <row r="2817" spans="1:3" x14ac:dyDescent="0.25">
      <c r="A2817" t="s">
        <v>2957</v>
      </c>
      <c r="B2817" t="s">
        <v>2933</v>
      </c>
      <c r="C2817" t="s">
        <v>775</v>
      </c>
    </row>
    <row r="2818" spans="1:3" x14ac:dyDescent="0.25">
      <c r="A2818" t="s">
        <v>2957</v>
      </c>
      <c r="B2818" t="s">
        <v>2934</v>
      </c>
      <c r="C2818" t="s">
        <v>775</v>
      </c>
    </row>
    <row r="2819" spans="1:3" x14ac:dyDescent="0.25">
      <c r="A2819" t="s">
        <v>2957</v>
      </c>
      <c r="B2819" t="s">
        <v>2929</v>
      </c>
      <c r="C2819" t="s">
        <v>2680</v>
      </c>
    </row>
    <row r="2820" spans="1:3" x14ac:dyDescent="0.25">
      <c r="A2820" t="s">
        <v>2957</v>
      </c>
      <c r="B2820" t="s">
        <v>2930</v>
      </c>
      <c r="C2820" t="s">
        <v>2680</v>
      </c>
    </row>
    <row r="2821" spans="1:3" x14ac:dyDescent="0.25">
      <c r="A2821" t="s">
        <v>2957</v>
      </c>
      <c r="B2821" t="s">
        <v>2931</v>
      </c>
      <c r="C2821" t="s">
        <v>2680</v>
      </c>
    </row>
    <row r="2822" spans="1:3" x14ac:dyDescent="0.25">
      <c r="A2822" t="s">
        <v>2957</v>
      </c>
      <c r="B2822" t="s">
        <v>2932</v>
      </c>
      <c r="C2822" t="s">
        <v>2680</v>
      </c>
    </row>
    <row r="2823" spans="1:3" x14ac:dyDescent="0.25">
      <c r="A2823" t="s">
        <v>2957</v>
      </c>
      <c r="B2823" t="s">
        <v>2933</v>
      </c>
      <c r="C2823" t="s">
        <v>2680</v>
      </c>
    </row>
    <row r="2824" spans="1:3" x14ac:dyDescent="0.25">
      <c r="A2824" t="s">
        <v>2957</v>
      </c>
      <c r="B2824" t="s">
        <v>2934</v>
      </c>
      <c r="C2824" t="s">
        <v>2680</v>
      </c>
    </row>
    <row r="2825" spans="1:3" x14ac:dyDescent="0.25">
      <c r="A2825" t="s">
        <v>2957</v>
      </c>
      <c r="B2825" t="s">
        <v>2929</v>
      </c>
      <c r="C2825" t="s">
        <v>2678</v>
      </c>
    </row>
    <row r="2826" spans="1:3" x14ac:dyDescent="0.25">
      <c r="A2826" t="s">
        <v>2957</v>
      </c>
      <c r="B2826" t="s">
        <v>2930</v>
      </c>
      <c r="C2826" t="s">
        <v>2678</v>
      </c>
    </row>
    <row r="2827" spans="1:3" x14ac:dyDescent="0.25">
      <c r="A2827" t="s">
        <v>2957</v>
      </c>
      <c r="B2827" t="s">
        <v>2931</v>
      </c>
      <c r="C2827" t="s">
        <v>2678</v>
      </c>
    </row>
    <row r="2828" spans="1:3" x14ac:dyDescent="0.25">
      <c r="A2828" t="s">
        <v>2957</v>
      </c>
      <c r="B2828" t="s">
        <v>2932</v>
      </c>
      <c r="C2828" t="s">
        <v>2678</v>
      </c>
    </row>
    <row r="2829" spans="1:3" x14ac:dyDescent="0.25">
      <c r="A2829" t="s">
        <v>2957</v>
      </c>
      <c r="B2829" t="s">
        <v>2933</v>
      </c>
      <c r="C2829" t="s">
        <v>2678</v>
      </c>
    </row>
    <row r="2830" spans="1:3" x14ac:dyDescent="0.25">
      <c r="A2830" t="s">
        <v>2957</v>
      </c>
      <c r="B2830" t="s">
        <v>2934</v>
      </c>
      <c r="C2830" t="s">
        <v>2678</v>
      </c>
    </row>
    <row r="2831" spans="1:3" x14ac:dyDescent="0.25">
      <c r="A2831" t="s">
        <v>2957</v>
      </c>
      <c r="B2831" t="s">
        <v>2929</v>
      </c>
      <c r="C2831" t="s">
        <v>2686</v>
      </c>
    </row>
    <row r="2832" spans="1:3" x14ac:dyDescent="0.25">
      <c r="A2832" t="s">
        <v>2957</v>
      </c>
      <c r="B2832" t="s">
        <v>2930</v>
      </c>
      <c r="C2832" t="s">
        <v>2686</v>
      </c>
    </row>
    <row r="2833" spans="1:3" x14ac:dyDescent="0.25">
      <c r="A2833" t="s">
        <v>2957</v>
      </c>
      <c r="B2833" t="s">
        <v>2931</v>
      </c>
      <c r="C2833" t="s">
        <v>2686</v>
      </c>
    </row>
    <row r="2834" spans="1:3" x14ac:dyDescent="0.25">
      <c r="A2834" t="s">
        <v>2957</v>
      </c>
      <c r="B2834" t="s">
        <v>2932</v>
      </c>
      <c r="C2834" t="s">
        <v>2686</v>
      </c>
    </row>
    <row r="2835" spans="1:3" x14ac:dyDescent="0.25">
      <c r="A2835" t="s">
        <v>2957</v>
      </c>
      <c r="B2835" t="s">
        <v>2933</v>
      </c>
      <c r="C2835" t="s">
        <v>2686</v>
      </c>
    </row>
    <row r="2836" spans="1:3" x14ac:dyDescent="0.25">
      <c r="A2836" t="s">
        <v>2957</v>
      </c>
      <c r="B2836" t="s">
        <v>2934</v>
      </c>
      <c r="C2836" t="s">
        <v>2686</v>
      </c>
    </row>
    <row r="2837" spans="1:3" x14ac:dyDescent="0.25">
      <c r="A2837" t="s">
        <v>2957</v>
      </c>
      <c r="B2837" t="s">
        <v>2929</v>
      </c>
      <c r="C2837" t="s">
        <v>2682</v>
      </c>
    </row>
    <row r="2838" spans="1:3" x14ac:dyDescent="0.25">
      <c r="A2838" t="s">
        <v>2957</v>
      </c>
      <c r="B2838" t="s">
        <v>2930</v>
      </c>
      <c r="C2838" t="s">
        <v>2682</v>
      </c>
    </row>
    <row r="2839" spans="1:3" x14ac:dyDescent="0.25">
      <c r="A2839" t="s">
        <v>2957</v>
      </c>
      <c r="B2839" t="s">
        <v>2931</v>
      </c>
      <c r="C2839" t="s">
        <v>2682</v>
      </c>
    </row>
    <row r="2840" spans="1:3" x14ac:dyDescent="0.25">
      <c r="A2840" t="s">
        <v>2957</v>
      </c>
      <c r="B2840" t="s">
        <v>2932</v>
      </c>
      <c r="C2840" t="s">
        <v>2682</v>
      </c>
    </row>
    <row r="2841" spans="1:3" x14ac:dyDescent="0.25">
      <c r="A2841" t="s">
        <v>2957</v>
      </c>
      <c r="B2841" t="s">
        <v>2933</v>
      </c>
      <c r="C2841" t="s">
        <v>2682</v>
      </c>
    </row>
    <row r="2842" spans="1:3" x14ac:dyDescent="0.25">
      <c r="A2842" t="s">
        <v>2957</v>
      </c>
      <c r="B2842" t="s">
        <v>2934</v>
      </c>
      <c r="C2842" t="s">
        <v>2682</v>
      </c>
    </row>
    <row r="2843" spans="1:3" x14ac:dyDescent="0.25">
      <c r="A2843" t="s">
        <v>2957</v>
      </c>
      <c r="B2843" t="s">
        <v>2929</v>
      </c>
      <c r="C2843" t="s">
        <v>137</v>
      </c>
    </row>
    <row r="2844" spans="1:3" x14ac:dyDescent="0.25">
      <c r="A2844" t="s">
        <v>2957</v>
      </c>
      <c r="B2844" t="s">
        <v>2930</v>
      </c>
      <c r="C2844" t="s">
        <v>137</v>
      </c>
    </row>
    <row r="2845" spans="1:3" x14ac:dyDescent="0.25">
      <c r="A2845" t="s">
        <v>2957</v>
      </c>
      <c r="B2845" t="s">
        <v>2931</v>
      </c>
      <c r="C2845" t="s">
        <v>137</v>
      </c>
    </row>
    <row r="2846" spans="1:3" x14ac:dyDescent="0.25">
      <c r="A2846" t="s">
        <v>2957</v>
      </c>
      <c r="B2846" t="s">
        <v>2932</v>
      </c>
      <c r="C2846" t="s">
        <v>137</v>
      </c>
    </row>
    <row r="2847" spans="1:3" x14ac:dyDescent="0.25">
      <c r="A2847" t="s">
        <v>2957</v>
      </c>
      <c r="B2847" t="s">
        <v>2933</v>
      </c>
      <c r="C2847" t="s">
        <v>137</v>
      </c>
    </row>
    <row r="2848" spans="1:3" x14ac:dyDescent="0.25">
      <c r="A2848" t="s">
        <v>2957</v>
      </c>
      <c r="B2848" t="s">
        <v>2934</v>
      </c>
      <c r="C2848" t="s">
        <v>137</v>
      </c>
    </row>
    <row r="2849" spans="1:4" x14ac:dyDescent="0.25">
      <c r="A2849" t="s">
        <v>2957</v>
      </c>
      <c r="B2849" t="s">
        <v>2929</v>
      </c>
      <c r="C2849" t="s">
        <v>2677</v>
      </c>
      <c r="D2849">
        <v>5.1991611977186556E-3</v>
      </c>
    </row>
    <row r="2850" spans="1:4" x14ac:dyDescent="0.25">
      <c r="A2850" t="s">
        <v>2957</v>
      </c>
      <c r="B2850" t="s">
        <v>2930</v>
      </c>
      <c r="C2850" t="s">
        <v>2677</v>
      </c>
      <c r="D2850">
        <v>4.6554575359632859E-2</v>
      </c>
    </row>
    <row r="2851" spans="1:4" x14ac:dyDescent="0.25">
      <c r="A2851" t="s">
        <v>2957</v>
      </c>
      <c r="B2851" t="s">
        <v>2931</v>
      </c>
      <c r="C2851" t="s">
        <v>2677</v>
      </c>
      <c r="D2851">
        <v>3.1187118624897751E-2</v>
      </c>
    </row>
    <row r="2852" spans="1:4" x14ac:dyDescent="0.25">
      <c r="A2852" t="s">
        <v>2957</v>
      </c>
      <c r="B2852" t="s">
        <v>2932</v>
      </c>
      <c r="C2852" t="s">
        <v>2677</v>
      </c>
      <c r="D2852">
        <v>6.2497256647488196E-2</v>
      </c>
    </row>
    <row r="2853" spans="1:4" x14ac:dyDescent="0.25">
      <c r="A2853" t="s">
        <v>2957</v>
      </c>
      <c r="B2853" t="s">
        <v>2933</v>
      </c>
      <c r="C2853" t="s">
        <v>2677</v>
      </c>
      <c r="D2853">
        <v>8.8334463736116711E-2</v>
      </c>
    </row>
    <row r="2854" spans="1:4" x14ac:dyDescent="0.25">
      <c r="A2854" t="s">
        <v>2957</v>
      </c>
      <c r="B2854" t="s">
        <v>2934</v>
      </c>
      <c r="C2854" t="s">
        <v>2677</v>
      </c>
      <c r="D2854">
        <v>0.18963825367039328</v>
      </c>
    </row>
    <row r="2855" spans="1:4" x14ac:dyDescent="0.25">
      <c r="A2855" t="s">
        <v>2957</v>
      </c>
      <c r="B2855" t="s">
        <v>2929</v>
      </c>
      <c r="C2855" t="s">
        <v>2681</v>
      </c>
    </row>
    <row r="2856" spans="1:4" x14ac:dyDescent="0.25">
      <c r="A2856" t="s">
        <v>2957</v>
      </c>
      <c r="B2856" t="s">
        <v>2930</v>
      </c>
      <c r="C2856" t="s">
        <v>2681</v>
      </c>
    </row>
    <row r="2857" spans="1:4" x14ac:dyDescent="0.25">
      <c r="A2857" t="s">
        <v>2957</v>
      </c>
      <c r="B2857" t="s">
        <v>2931</v>
      </c>
      <c r="C2857" t="s">
        <v>2681</v>
      </c>
    </row>
    <row r="2858" spans="1:4" x14ac:dyDescent="0.25">
      <c r="A2858" t="s">
        <v>2957</v>
      </c>
      <c r="B2858" t="s">
        <v>2932</v>
      </c>
      <c r="C2858" t="s">
        <v>2681</v>
      </c>
    </row>
    <row r="2859" spans="1:4" x14ac:dyDescent="0.25">
      <c r="A2859" t="s">
        <v>2957</v>
      </c>
      <c r="B2859" t="s">
        <v>2933</v>
      </c>
      <c r="C2859" t="s">
        <v>2681</v>
      </c>
    </row>
    <row r="2860" spans="1:4" x14ac:dyDescent="0.25">
      <c r="A2860" t="s">
        <v>2957</v>
      </c>
      <c r="B2860" t="s">
        <v>2934</v>
      </c>
      <c r="C2860" t="s">
        <v>2681</v>
      </c>
    </row>
    <row r="2861" spans="1:4" x14ac:dyDescent="0.25">
      <c r="A2861" t="s">
        <v>2957</v>
      </c>
      <c r="B2861" t="s">
        <v>2929</v>
      </c>
      <c r="C2861" t="s">
        <v>2683</v>
      </c>
      <c r="D2861">
        <v>5.363932470333844E-3</v>
      </c>
    </row>
    <row r="2862" spans="1:4" x14ac:dyDescent="0.25">
      <c r="A2862" t="s">
        <v>2957</v>
      </c>
      <c r="B2862" t="s">
        <v>2930</v>
      </c>
      <c r="C2862" t="s">
        <v>2683</v>
      </c>
      <c r="D2862">
        <v>0</v>
      </c>
    </row>
    <row r="2863" spans="1:4" x14ac:dyDescent="0.25">
      <c r="A2863" t="s">
        <v>2957</v>
      </c>
      <c r="B2863" t="s">
        <v>2931</v>
      </c>
      <c r="C2863" t="s">
        <v>2683</v>
      </c>
      <c r="D2863">
        <v>0</v>
      </c>
    </row>
    <row r="2864" spans="1:4" x14ac:dyDescent="0.25">
      <c r="A2864" t="s">
        <v>2957</v>
      </c>
      <c r="B2864" t="s">
        <v>2932</v>
      </c>
      <c r="C2864" t="s">
        <v>2683</v>
      </c>
      <c r="D2864">
        <v>0</v>
      </c>
    </row>
    <row r="2865" spans="1:4" x14ac:dyDescent="0.25">
      <c r="A2865" t="s">
        <v>2957</v>
      </c>
      <c r="B2865" t="s">
        <v>2933</v>
      </c>
      <c r="C2865" t="s">
        <v>2683</v>
      </c>
      <c r="D2865">
        <v>0</v>
      </c>
    </row>
    <row r="2866" spans="1:4" x14ac:dyDescent="0.25">
      <c r="A2866" t="s">
        <v>2957</v>
      </c>
      <c r="B2866" t="s">
        <v>2934</v>
      </c>
      <c r="C2866" t="s">
        <v>2683</v>
      </c>
      <c r="D2866">
        <v>0</v>
      </c>
    </row>
    <row r="2867" spans="1:4" x14ac:dyDescent="0.25">
      <c r="A2867" t="s">
        <v>2957</v>
      </c>
      <c r="B2867" t="s">
        <v>2929</v>
      </c>
      <c r="C2867" t="s">
        <v>2679</v>
      </c>
      <c r="D2867">
        <v>7.5899841053845322E-6</v>
      </c>
    </row>
    <row r="2868" spans="1:4" x14ac:dyDescent="0.25">
      <c r="A2868" t="s">
        <v>2957</v>
      </c>
      <c r="B2868" t="s">
        <v>2930</v>
      </c>
      <c r="C2868" t="s">
        <v>2679</v>
      </c>
      <c r="D2868">
        <v>0</v>
      </c>
    </row>
    <row r="2869" spans="1:4" x14ac:dyDescent="0.25">
      <c r="A2869" t="s">
        <v>2957</v>
      </c>
      <c r="B2869" t="s">
        <v>2931</v>
      </c>
      <c r="C2869" t="s">
        <v>2679</v>
      </c>
      <c r="D2869">
        <v>0</v>
      </c>
    </row>
    <row r="2870" spans="1:4" x14ac:dyDescent="0.25">
      <c r="A2870" t="s">
        <v>2957</v>
      </c>
      <c r="B2870" t="s">
        <v>2932</v>
      </c>
      <c r="C2870" t="s">
        <v>2679</v>
      </c>
      <c r="D2870">
        <v>0</v>
      </c>
    </row>
    <row r="2871" spans="1:4" x14ac:dyDescent="0.25">
      <c r="A2871" t="s">
        <v>2957</v>
      </c>
      <c r="B2871" t="s">
        <v>2933</v>
      </c>
      <c r="C2871" t="s">
        <v>2679</v>
      </c>
      <c r="D2871">
        <v>0</v>
      </c>
    </row>
    <row r="2872" spans="1:4" x14ac:dyDescent="0.25">
      <c r="A2872" t="s">
        <v>2957</v>
      </c>
      <c r="B2872" t="s">
        <v>2934</v>
      </c>
      <c r="C2872" t="s">
        <v>2679</v>
      </c>
      <c r="D2872">
        <v>0</v>
      </c>
    </row>
    <row r="2873" spans="1:4" x14ac:dyDescent="0.25">
      <c r="A2873" t="s">
        <v>2957</v>
      </c>
      <c r="B2873" t="s">
        <v>2929</v>
      </c>
      <c r="C2873" t="s">
        <v>139</v>
      </c>
      <c r="D2873">
        <v>4.0677550702136137E-4</v>
      </c>
    </row>
    <row r="2874" spans="1:4" x14ac:dyDescent="0.25">
      <c r="A2874" t="s">
        <v>2957</v>
      </c>
      <c r="B2874" t="s">
        <v>2930</v>
      </c>
      <c r="C2874" t="s">
        <v>139</v>
      </c>
      <c r="D2874">
        <v>7.6674098260364368E-5</v>
      </c>
    </row>
    <row r="2875" spans="1:4" x14ac:dyDescent="0.25">
      <c r="A2875" t="s">
        <v>2957</v>
      </c>
      <c r="B2875" t="s">
        <v>2931</v>
      </c>
      <c r="C2875" t="s">
        <v>139</v>
      </c>
      <c r="D2875">
        <v>2.4165762763019067E-5</v>
      </c>
    </row>
    <row r="2876" spans="1:4" x14ac:dyDescent="0.25">
      <c r="A2876" t="s">
        <v>2957</v>
      </c>
      <c r="B2876" t="s">
        <v>2932</v>
      </c>
      <c r="C2876" t="s">
        <v>139</v>
      </c>
      <c r="D2876">
        <v>2.7376479746657653E-5</v>
      </c>
    </row>
    <row r="2877" spans="1:4" x14ac:dyDescent="0.25">
      <c r="A2877" t="s">
        <v>2957</v>
      </c>
      <c r="B2877" t="s">
        <v>2933</v>
      </c>
      <c r="C2877" t="s">
        <v>139</v>
      </c>
      <c r="D2877">
        <v>3.1895218603657263E-5</v>
      </c>
    </row>
    <row r="2878" spans="1:4" x14ac:dyDescent="0.25">
      <c r="A2878" t="s">
        <v>2957</v>
      </c>
      <c r="B2878" t="s">
        <v>2934</v>
      </c>
      <c r="C2878" t="s">
        <v>139</v>
      </c>
      <c r="D2878">
        <v>5.1414548905018097E-5</v>
      </c>
    </row>
  </sheetData>
  <autoFilter ref="A1:D2890" xr:uid="{7136C29A-D8FC-4FD0-BC07-C145E353305C}"/>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70" zoomScaleNormal="70" workbookViewId="0">
      <selection activeCell="I74" sqref="I74"/>
    </sheetView>
  </sheetViews>
  <sheetFormatPr defaultColWidth="8.71093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7109375" style="80"/>
  </cols>
  <sheetData>
    <row r="1" spans="1:13" ht="45" customHeight="1" x14ac:dyDescent="0.25">
      <c r="A1" s="467" t="s">
        <v>1135</v>
      </c>
      <c r="B1" s="467"/>
    </row>
    <row r="2" spans="1:13" ht="31.5" x14ac:dyDescent="0.25">
      <c r="A2" s="48" t="s">
        <v>1134</v>
      </c>
      <c r="B2" s="48"/>
      <c r="C2" s="49"/>
      <c r="D2" s="49"/>
      <c r="E2" s="49"/>
      <c r="F2" s="186" t="s">
        <v>2353</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1128</v>
      </c>
      <c r="J4" s="96" t="s">
        <v>812</v>
      </c>
      <c r="L4" s="49"/>
      <c r="M4" s="49"/>
    </row>
    <row r="5" spans="1:13" ht="15.75" thickBot="1" x14ac:dyDescent="0.3">
      <c r="H5" s="49"/>
      <c r="I5" s="183" t="s">
        <v>814</v>
      </c>
      <c r="J5" s="51" t="s">
        <v>815</v>
      </c>
      <c r="L5" s="49"/>
      <c r="M5" s="49"/>
    </row>
    <row r="6" spans="1:13" ht="18.75" x14ac:dyDescent="0.25">
      <c r="A6" s="55"/>
      <c r="B6" s="56" t="s">
        <v>1038</v>
      </c>
      <c r="C6" s="55"/>
      <c r="E6" s="57"/>
      <c r="F6" s="57"/>
      <c r="G6" s="57"/>
      <c r="H6" s="49"/>
      <c r="I6" s="183" t="s">
        <v>817</v>
      </c>
      <c r="J6" s="51" t="s">
        <v>818</v>
      </c>
      <c r="L6" s="49"/>
      <c r="M6" s="49"/>
    </row>
    <row r="7" spans="1:13" x14ac:dyDescent="0.25">
      <c r="B7" s="59" t="s">
        <v>1133</v>
      </c>
      <c r="H7" s="49"/>
      <c r="I7" s="183" t="s">
        <v>820</v>
      </c>
      <c r="J7" s="51" t="s">
        <v>821</v>
      </c>
      <c r="L7" s="49"/>
      <c r="M7" s="49"/>
    </row>
    <row r="8" spans="1:13" x14ac:dyDescent="0.25">
      <c r="B8" s="59" t="s">
        <v>1051</v>
      </c>
      <c r="H8" s="49"/>
      <c r="I8" s="183" t="s">
        <v>1126</v>
      </c>
      <c r="J8" s="51" t="s">
        <v>1127</v>
      </c>
      <c r="L8" s="49"/>
      <c r="M8" s="49"/>
    </row>
    <row r="9" spans="1:13" ht="15.75" thickBot="1" x14ac:dyDescent="0.3">
      <c r="B9" s="60" t="s">
        <v>1073</v>
      </c>
      <c r="H9" s="49"/>
      <c r="L9" s="49"/>
      <c r="M9" s="49"/>
    </row>
    <row r="10" spans="1:13" x14ac:dyDescent="0.25">
      <c r="B10" s="61"/>
      <c r="H10" s="49"/>
      <c r="I10" s="184" t="s">
        <v>1130</v>
      </c>
      <c r="L10" s="49"/>
      <c r="M10" s="49"/>
    </row>
    <row r="11" spans="1:13" x14ac:dyDescent="0.25">
      <c r="B11" s="61"/>
      <c r="H11" s="49"/>
      <c r="I11" s="184" t="s">
        <v>1131</v>
      </c>
      <c r="L11" s="49"/>
      <c r="M11" s="49"/>
    </row>
    <row r="12" spans="1:13" ht="37.5" x14ac:dyDescent="0.25">
      <c r="A12" s="62" t="s">
        <v>79</v>
      </c>
      <c r="B12" s="62" t="s">
        <v>1118</v>
      </c>
      <c r="C12" s="63"/>
      <c r="D12" s="63"/>
      <c r="E12" s="63"/>
      <c r="F12" s="63"/>
      <c r="G12" s="63"/>
      <c r="H12" s="49"/>
      <c r="L12" s="49"/>
      <c r="M12" s="49"/>
    </row>
    <row r="13" spans="1:13" ht="15" customHeight="1" x14ac:dyDescent="0.25">
      <c r="A13" s="70"/>
      <c r="B13" s="71" t="s">
        <v>1050</v>
      </c>
      <c r="C13" s="70" t="s">
        <v>1117</v>
      </c>
      <c r="D13" s="70" t="s">
        <v>1129</v>
      </c>
      <c r="E13" s="72"/>
      <c r="F13" s="73"/>
      <c r="G13" s="73"/>
      <c r="H13" s="49"/>
      <c r="L13" s="49"/>
      <c r="M13" s="49"/>
    </row>
    <row r="14" spans="1:13" x14ac:dyDescent="0.25">
      <c r="A14" s="51" t="s">
        <v>1039</v>
      </c>
      <c r="B14" s="68" t="s">
        <v>1004</v>
      </c>
      <c r="C14" s="51" t="s">
        <v>818</v>
      </c>
      <c r="D14" s="111"/>
      <c r="E14" s="57"/>
      <c r="F14" s="57"/>
      <c r="G14" s="57"/>
      <c r="H14" s="49"/>
      <c r="L14" s="49"/>
      <c r="M14" s="49"/>
    </row>
    <row r="15" spans="1:13" x14ac:dyDescent="0.25">
      <c r="A15" s="51" t="s">
        <v>1040</v>
      </c>
      <c r="B15" s="68" t="s">
        <v>398</v>
      </c>
      <c r="C15" s="51" t="s">
        <v>2399</v>
      </c>
      <c r="D15" s="51" t="s">
        <v>2468</v>
      </c>
      <c r="E15" s="57"/>
      <c r="F15" s="57"/>
      <c r="G15" s="57"/>
      <c r="H15" s="49"/>
      <c r="L15" s="49"/>
      <c r="M15" s="49"/>
    </row>
    <row r="16" spans="1:13" x14ac:dyDescent="0.25">
      <c r="A16" s="51" t="s">
        <v>1041</v>
      </c>
      <c r="B16" s="68" t="s">
        <v>1005</v>
      </c>
      <c r="C16" s="51" t="s">
        <v>818</v>
      </c>
      <c r="E16" s="57"/>
      <c r="F16" s="57"/>
      <c r="G16" s="57"/>
      <c r="H16" s="49"/>
      <c r="L16" s="49"/>
      <c r="M16" s="49"/>
    </row>
    <row r="17" spans="1:13" x14ac:dyDescent="0.25">
      <c r="A17" s="51" t="s">
        <v>1042</v>
      </c>
      <c r="B17" s="68" t="s">
        <v>1006</v>
      </c>
      <c r="C17" s="51" t="s">
        <v>818</v>
      </c>
      <c r="E17" s="57"/>
      <c r="F17" s="57"/>
      <c r="G17" s="57"/>
      <c r="H17" s="49"/>
      <c r="L17" s="49"/>
      <c r="M17" s="49"/>
    </row>
    <row r="18" spans="1:13" x14ac:dyDescent="0.25">
      <c r="A18" s="51" t="s">
        <v>1043</v>
      </c>
      <c r="B18" s="68" t="s">
        <v>1007</v>
      </c>
      <c r="C18" s="51" t="s">
        <v>2399</v>
      </c>
      <c r="D18" s="51" t="s">
        <v>2468</v>
      </c>
      <c r="E18" s="57"/>
      <c r="F18" s="57"/>
      <c r="G18" s="57"/>
      <c r="H18" s="49"/>
      <c r="L18" s="49"/>
      <c r="M18" s="49"/>
    </row>
    <row r="19" spans="1:13" x14ac:dyDescent="0.25">
      <c r="A19" s="51" t="s">
        <v>1044</v>
      </c>
      <c r="B19" s="68" t="s">
        <v>1008</v>
      </c>
      <c r="C19" s="51" t="s">
        <v>818</v>
      </c>
      <c r="E19" s="57"/>
      <c r="F19" s="57"/>
      <c r="G19" s="57"/>
      <c r="H19" s="49"/>
      <c r="L19" s="49"/>
      <c r="M19" s="49"/>
    </row>
    <row r="20" spans="1:13" x14ac:dyDescent="0.25">
      <c r="A20" s="51" t="s">
        <v>1045</v>
      </c>
      <c r="B20" s="68" t="s">
        <v>1009</v>
      </c>
      <c r="C20" s="51" t="s">
        <v>2469</v>
      </c>
      <c r="D20" s="51" t="s">
        <v>2470</v>
      </c>
      <c r="E20" s="57"/>
      <c r="F20" s="57"/>
      <c r="G20" s="57"/>
      <c r="H20" s="49"/>
      <c r="L20" s="49"/>
      <c r="M20" s="49"/>
    </row>
    <row r="21" spans="1:13" x14ac:dyDescent="0.25">
      <c r="A21" s="51" t="s">
        <v>1046</v>
      </c>
      <c r="B21" s="68" t="s">
        <v>1010</v>
      </c>
      <c r="C21" s="51" t="s">
        <v>818</v>
      </c>
      <c r="E21" s="57"/>
      <c r="F21" s="57"/>
      <c r="G21" s="57"/>
      <c r="H21" s="49"/>
      <c r="L21" s="49"/>
      <c r="M21" s="49"/>
    </row>
    <row r="22" spans="1:13" x14ac:dyDescent="0.25">
      <c r="A22" s="51" t="s">
        <v>1047</v>
      </c>
      <c r="B22" s="68" t="s">
        <v>1011</v>
      </c>
      <c r="C22" s="51" t="s">
        <v>821</v>
      </c>
      <c r="E22" s="57"/>
      <c r="F22" s="57"/>
      <c r="G22" s="57"/>
      <c r="H22" s="49"/>
      <c r="L22" s="49"/>
      <c r="M22" s="49"/>
    </row>
    <row r="23" spans="1:13" x14ac:dyDescent="0.25">
      <c r="A23" s="51" t="s">
        <v>1048</v>
      </c>
      <c r="B23" s="68" t="s">
        <v>1114</v>
      </c>
      <c r="C23" s="51" t="s">
        <v>815</v>
      </c>
      <c r="E23" s="57"/>
      <c r="F23" s="57"/>
      <c r="G23" s="57"/>
      <c r="H23" s="49"/>
      <c r="L23" s="49"/>
      <c r="M23" s="49"/>
    </row>
    <row r="24" spans="1:13" x14ac:dyDescent="0.25">
      <c r="A24" s="51" t="s">
        <v>1116</v>
      </c>
      <c r="B24" s="68" t="s">
        <v>1115</v>
      </c>
      <c r="C24" s="51" t="s">
        <v>2399</v>
      </c>
      <c r="D24" s="51" t="s">
        <v>2468</v>
      </c>
      <c r="E24" s="57"/>
      <c r="F24" s="57"/>
      <c r="G24" s="57"/>
      <c r="H24" s="49"/>
      <c r="L24" s="49"/>
      <c r="M24" s="49"/>
    </row>
    <row r="25" spans="1:13" hidden="1" outlineLevel="1" x14ac:dyDescent="0.25">
      <c r="A25" s="51" t="s">
        <v>1049</v>
      </c>
      <c r="B25" s="66" t="s">
        <v>2191</v>
      </c>
      <c r="C25" s="51" t="s">
        <v>81</v>
      </c>
      <c r="D25" s="51" t="s">
        <v>81</v>
      </c>
      <c r="E25" s="57"/>
      <c r="F25" s="57"/>
      <c r="G25" s="57"/>
      <c r="H25" s="49"/>
      <c r="L25" s="49"/>
      <c r="M25" s="49"/>
    </row>
    <row r="26" spans="1:13" hidden="1" outlineLevel="1" x14ac:dyDescent="0.25">
      <c r="A26" s="51" t="s">
        <v>1052</v>
      </c>
      <c r="B26" s="156"/>
      <c r="C26" s="148"/>
      <c r="D26" s="148"/>
      <c r="E26" s="57"/>
      <c r="F26" s="57"/>
      <c r="G26" s="57"/>
      <c r="H26" s="49"/>
      <c r="L26" s="49"/>
      <c r="M26" s="49"/>
    </row>
    <row r="27" spans="1:13" hidden="1" outlineLevel="1" x14ac:dyDescent="0.25">
      <c r="A27" s="51" t="s">
        <v>1053</v>
      </c>
      <c r="B27" s="156"/>
      <c r="C27" s="148"/>
      <c r="D27" s="148"/>
      <c r="E27" s="57"/>
      <c r="F27" s="57"/>
      <c r="G27" s="57"/>
      <c r="H27" s="49"/>
      <c r="L27" s="49"/>
      <c r="M27" s="49"/>
    </row>
    <row r="28" spans="1:13" hidden="1" outlineLevel="1" x14ac:dyDescent="0.25">
      <c r="A28" s="51" t="s">
        <v>1054</v>
      </c>
      <c r="B28" s="156"/>
      <c r="C28" s="148"/>
      <c r="D28" s="148"/>
      <c r="E28" s="57"/>
      <c r="F28" s="57"/>
      <c r="G28" s="57"/>
      <c r="H28" s="49"/>
      <c r="L28" s="49"/>
      <c r="M28" s="49"/>
    </row>
    <row r="29" spans="1:13" hidden="1" outlineLevel="1" x14ac:dyDescent="0.25">
      <c r="A29" s="51" t="s">
        <v>1055</v>
      </c>
      <c r="B29" s="156"/>
      <c r="C29" s="148"/>
      <c r="D29" s="148"/>
      <c r="E29" s="57"/>
      <c r="F29" s="57"/>
      <c r="G29" s="57"/>
      <c r="H29" s="49"/>
      <c r="L29" s="49"/>
      <c r="M29" s="49"/>
    </row>
    <row r="30" spans="1:13" hidden="1" outlineLevel="1" x14ac:dyDescent="0.25">
      <c r="A30" s="51" t="s">
        <v>1056</v>
      </c>
      <c r="B30" s="156"/>
      <c r="C30" s="148"/>
      <c r="D30" s="148"/>
      <c r="E30" s="57"/>
      <c r="F30" s="57"/>
      <c r="G30" s="57"/>
      <c r="H30" s="49"/>
      <c r="L30" s="49"/>
      <c r="M30" s="49"/>
    </row>
    <row r="31" spans="1:13" hidden="1" outlineLevel="1" x14ac:dyDescent="0.25">
      <c r="A31" s="51" t="s">
        <v>1057</v>
      </c>
      <c r="B31" s="156"/>
      <c r="C31" s="148"/>
      <c r="D31" s="148"/>
      <c r="E31" s="57"/>
      <c r="F31" s="57"/>
      <c r="G31" s="57"/>
      <c r="H31" s="49"/>
      <c r="L31" s="49"/>
      <c r="M31" s="49"/>
    </row>
    <row r="32" spans="1:13" hidden="1" outlineLevel="1" x14ac:dyDescent="0.25">
      <c r="A32" s="51" t="s">
        <v>1058</v>
      </c>
      <c r="B32" s="156"/>
      <c r="C32" s="148"/>
      <c r="D32" s="148"/>
      <c r="E32" s="57"/>
      <c r="F32" s="57"/>
      <c r="G32" s="57"/>
      <c r="H32" s="49"/>
      <c r="L32" s="49"/>
      <c r="M32" s="49"/>
    </row>
    <row r="33" spans="1:13" ht="18.75" collapsed="1" x14ac:dyDescent="0.25">
      <c r="A33" s="63"/>
      <c r="B33" s="62" t="s">
        <v>1051</v>
      </c>
      <c r="C33" s="63"/>
      <c r="D33" s="63"/>
      <c r="E33" s="63"/>
      <c r="F33" s="63"/>
      <c r="G33" s="63"/>
      <c r="H33" s="49"/>
      <c r="L33" s="49"/>
      <c r="M33" s="49"/>
    </row>
    <row r="34" spans="1:13" ht="15" customHeight="1" x14ac:dyDescent="0.25">
      <c r="A34" s="70"/>
      <c r="B34" s="71" t="s">
        <v>1012</v>
      </c>
      <c r="C34" s="70" t="s">
        <v>1125</v>
      </c>
      <c r="D34" s="70" t="s">
        <v>1129</v>
      </c>
      <c r="E34" s="70" t="s">
        <v>1013</v>
      </c>
      <c r="F34" s="73"/>
      <c r="G34" s="73"/>
      <c r="H34" s="49"/>
      <c r="L34" s="49"/>
      <c r="M34" s="49"/>
    </row>
    <row r="35" spans="1:13" x14ac:dyDescent="0.25">
      <c r="A35" s="51" t="s">
        <v>1074</v>
      </c>
      <c r="B35" s="68" t="s">
        <v>2823</v>
      </c>
      <c r="C35" s="51" t="s">
        <v>818</v>
      </c>
      <c r="D35" s="51" t="s">
        <v>818</v>
      </c>
      <c r="E35" s="51" t="s">
        <v>818</v>
      </c>
      <c r="F35" s="112"/>
      <c r="G35" s="112"/>
      <c r="H35" s="49"/>
      <c r="L35" s="49"/>
      <c r="M35" s="49"/>
    </row>
    <row r="36" spans="1:13" hidden="1" x14ac:dyDescent="0.25">
      <c r="A36" s="51" t="s">
        <v>1075</v>
      </c>
      <c r="B36" s="68" t="s">
        <v>1014</v>
      </c>
      <c r="C36" s="51" t="s">
        <v>818</v>
      </c>
      <c r="D36" s="51" t="s">
        <v>818</v>
      </c>
      <c r="E36" s="51" t="s">
        <v>818</v>
      </c>
      <c r="H36" s="49"/>
      <c r="L36" s="49"/>
      <c r="M36" s="49"/>
    </row>
    <row r="37" spans="1:13" hidden="1" x14ac:dyDescent="0.25">
      <c r="A37" s="51" t="s">
        <v>1076</v>
      </c>
      <c r="B37" s="68" t="s">
        <v>1015</v>
      </c>
      <c r="C37" s="51" t="s">
        <v>818</v>
      </c>
      <c r="D37" s="51" t="s">
        <v>818</v>
      </c>
      <c r="E37" s="51" t="s">
        <v>818</v>
      </c>
      <c r="H37" s="49"/>
      <c r="L37" s="49"/>
      <c r="M37" s="49"/>
    </row>
    <row r="38" spans="1:13" hidden="1" x14ac:dyDescent="0.25">
      <c r="A38" s="51" t="s">
        <v>1077</v>
      </c>
      <c r="B38" s="68" t="s">
        <v>1016</v>
      </c>
      <c r="C38" s="51" t="s">
        <v>818</v>
      </c>
      <c r="D38" s="51" t="s">
        <v>818</v>
      </c>
      <c r="E38" s="51" t="s">
        <v>818</v>
      </c>
      <c r="H38" s="49"/>
      <c r="L38" s="49"/>
      <c r="M38" s="49"/>
    </row>
    <row r="39" spans="1:13" hidden="1" x14ac:dyDescent="0.25">
      <c r="A39" s="51" t="s">
        <v>1078</v>
      </c>
      <c r="B39" s="68" t="s">
        <v>1017</v>
      </c>
      <c r="C39" s="51" t="s">
        <v>818</v>
      </c>
      <c r="D39" s="51" t="s">
        <v>818</v>
      </c>
      <c r="E39" s="51" t="s">
        <v>818</v>
      </c>
      <c r="H39" s="49"/>
      <c r="L39" s="49"/>
      <c r="M39" s="49"/>
    </row>
    <row r="40" spans="1:13" hidden="1" x14ac:dyDescent="0.25">
      <c r="A40" s="51" t="s">
        <v>1079</v>
      </c>
      <c r="B40" s="68" t="s">
        <v>1018</v>
      </c>
      <c r="C40" s="51" t="s">
        <v>818</v>
      </c>
      <c r="D40" s="51" t="s">
        <v>818</v>
      </c>
      <c r="E40" s="51" t="s">
        <v>818</v>
      </c>
      <c r="H40" s="49"/>
      <c r="L40" s="49"/>
      <c r="M40" s="49"/>
    </row>
    <row r="41" spans="1:13" hidden="1" x14ac:dyDescent="0.25">
      <c r="A41" s="51" t="s">
        <v>1080</v>
      </c>
      <c r="B41" s="68" t="s">
        <v>1019</v>
      </c>
      <c r="C41" s="51" t="s">
        <v>818</v>
      </c>
      <c r="D41" s="51" t="s">
        <v>818</v>
      </c>
      <c r="E41" s="51" t="s">
        <v>818</v>
      </c>
      <c r="H41" s="49"/>
      <c r="L41" s="49"/>
      <c r="M41" s="49"/>
    </row>
    <row r="42" spans="1:13" hidden="1" x14ac:dyDescent="0.25">
      <c r="A42" s="51" t="s">
        <v>1081</v>
      </c>
      <c r="B42" s="68" t="s">
        <v>1020</v>
      </c>
      <c r="C42" s="51" t="s">
        <v>818</v>
      </c>
      <c r="D42" s="51" t="s">
        <v>818</v>
      </c>
      <c r="E42" s="51" t="s">
        <v>818</v>
      </c>
      <c r="H42" s="49"/>
      <c r="L42" s="49"/>
      <c r="M42" s="49"/>
    </row>
    <row r="43" spans="1:13" hidden="1" x14ac:dyDescent="0.25">
      <c r="A43" s="51" t="s">
        <v>1082</v>
      </c>
      <c r="B43" s="68" t="s">
        <v>1021</v>
      </c>
      <c r="C43" s="51" t="s">
        <v>818</v>
      </c>
      <c r="D43" s="51" t="s">
        <v>818</v>
      </c>
      <c r="E43" s="51" t="s">
        <v>818</v>
      </c>
      <c r="H43" s="49"/>
      <c r="L43" s="49"/>
      <c r="M43" s="49"/>
    </row>
    <row r="44" spans="1:13" hidden="1" x14ac:dyDescent="0.25">
      <c r="A44" s="51" t="s">
        <v>1083</v>
      </c>
      <c r="B44" s="68" t="s">
        <v>1022</v>
      </c>
      <c r="C44" s="51" t="s">
        <v>818</v>
      </c>
      <c r="D44" s="51" t="s">
        <v>818</v>
      </c>
      <c r="E44" s="51" t="s">
        <v>818</v>
      </c>
      <c r="H44" s="49"/>
      <c r="L44" s="49"/>
      <c r="M44" s="49"/>
    </row>
    <row r="45" spans="1:13" hidden="1" x14ac:dyDescent="0.25">
      <c r="A45" s="51" t="s">
        <v>1084</v>
      </c>
      <c r="B45" s="68" t="s">
        <v>1023</v>
      </c>
      <c r="C45" s="51" t="s">
        <v>818</v>
      </c>
      <c r="D45" s="51" t="s">
        <v>818</v>
      </c>
      <c r="E45" s="51" t="s">
        <v>818</v>
      </c>
      <c r="H45" s="49"/>
      <c r="L45" s="49"/>
      <c r="M45" s="49"/>
    </row>
    <row r="46" spans="1:13" hidden="1" x14ac:dyDescent="0.25">
      <c r="A46" s="51" t="s">
        <v>1085</v>
      </c>
      <c r="B46" s="68" t="s">
        <v>1024</v>
      </c>
      <c r="C46" s="51" t="s">
        <v>818</v>
      </c>
      <c r="D46" s="51" t="s">
        <v>818</v>
      </c>
      <c r="E46" s="51" t="s">
        <v>818</v>
      </c>
      <c r="H46" s="49"/>
      <c r="L46" s="49"/>
      <c r="M46" s="49"/>
    </row>
    <row r="47" spans="1:13" hidden="1" x14ac:dyDescent="0.25">
      <c r="A47" s="51" t="s">
        <v>1086</v>
      </c>
      <c r="B47" s="68" t="s">
        <v>1025</v>
      </c>
      <c r="C47" s="51" t="s">
        <v>818</v>
      </c>
      <c r="D47" s="51" t="s">
        <v>818</v>
      </c>
      <c r="E47" s="51" t="s">
        <v>818</v>
      </c>
      <c r="H47" s="49"/>
      <c r="L47" s="49"/>
      <c r="M47" s="49"/>
    </row>
    <row r="48" spans="1:13" hidden="1" x14ac:dyDescent="0.25">
      <c r="A48" s="51" t="s">
        <v>1087</v>
      </c>
      <c r="B48" s="68" t="s">
        <v>1026</v>
      </c>
      <c r="C48" s="51" t="s">
        <v>818</v>
      </c>
      <c r="D48" s="51" t="s">
        <v>818</v>
      </c>
      <c r="E48" s="51" t="s">
        <v>818</v>
      </c>
      <c r="H48" s="49"/>
      <c r="L48" s="49"/>
      <c r="M48" s="49"/>
    </row>
    <row r="49" spans="1:13" hidden="1" x14ac:dyDescent="0.25">
      <c r="A49" s="51" t="s">
        <v>1088</v>
      </c>
      <c r="B49" s="68" t="s">
        <v>1027</v>
      </c>
      <c r="C49" s="51" t="s">
        <v>818</v>
      </c>
      <c r="D49" s="51" t="s">
        <v>818</v>
      </c>
      <c r="E49" s="51" t="s">
        <v>818</v>
      </c>
      <c r="H49" s="49"/>
      <c r="L49" s="49"/>
      <c r="M49" s="49"/>
    </row>
    <row r="50" spans="1:13" hidden="1" x14ac:dyDescent="0.25">
      <c r="A50" s="51" t="s">
        <v>1089</v>
      </c>
      <c r="B50" s="68" t="s">
        <v>1028</v>
      </c>
      <c r="C50" s="51" t="s">
        <v>818</v>
      </c>
      <c r="D50" s="51" t="s">
        <v>818</v>
      </c>
      <c r="E50" s="51" t="s">
        <v>818</v>
      </c>
      <c r="H50" s="49"/>
      <c r="L50" s="49"/>
      <c r="M50" s="49"/>
    </row>
    <row r="51" spans="1:13" hidden="1" x14ac:dyDescent="0.25">
      <c r="A51" s="51" t="s">
        <v>1090</v>
      </c>
      <c r="B51" s="68" t="s">
        <v>1029</v>
      </c>
      <c r="C51" s="51" t="s">
        <v>818</v>
      </c>
      <c r="D51" s="51" t="s">
        <v>818</v>
      </c>
      <c r="E51" s="51" t="s">
        <v>818</v>
      </c>
      <c r="H51" s="49"/>
      <c r="L51" s="49"/>
      <c r="M51" s="49"/>
    </row>
    <row r="52" spans="1:13" hidden="1" x14ac:dyDescent="0.25">
      <c r="A52" s="51" t="s">
        <v>1091</v>
      </c>
      <c r="B52" s="68" t="s">
        <v>1030</v>
      </c>
      <c r="C52" s="51" t="s">
        <v>818</v>
      </c>
      <c r="D52" s="51" t="s">
        <v>818</v>
      </c>
      <c r="E52" s="51" t="s">
        <v>818</v>
      </c>
      <c r="H52" s="49"/>
      <c r="L52" s="49"/>
      <c r="M52" s="49"/>
    </row>
    <row r="53" spans="1:13" hidden="1" x14ac:dyDescent="0.25">
      <c r="A53" s="51" t="s">
        <v>1092</v>
      </c>
      <c r="B53" s="68" t="s">
        <v>1031</v>
      </c>
      <c r="C53" s="51" t="s">
        <v>818</v>
      </c>
      <c r="D53" s="51" t="s">
        <v>818</v>
      </c>
      <c r="E53" s="51" t="s">
        <v>818</v>
      </c>
      <c r="H53" s="49"/>
      <c r="L53" s="49"/>
      <c r="M53" s="49"/>
    </row>
    <row r="54" spans="1:13" hidden="1" x14ac:dyDescent="0.25">
      <c r="A54" s="51" t="s">
        <v>1093</v>
      </c>
      <c r="B54" s="68" t="s">
        <v>1032</v>
      </c>
      <c r="C54" s="51" t="s">
        <v>818</v>
      </c>
      <c r="D54" s="51" t="s">
        <v>818</v>
      </c>
      <c r="E54" s="51" t="s">
        <v>818</v>
      </c>
      <c r="H54" s="49"/>
      <c r="L54" s="49"/>
      <c r="M54" s="49"/>
    </row>
    <row r="55" spans="1:13" hidden="1" x14ac:dyDescent="0.25">
      <c r="A55" s="51" t="s">
        <v>1094</v>
      </c>
      <c r="B55" s="68" t="s">
        <v>1033</v>
      </c>
      <c r="C55" s="51" t="s">
        <v>818</v>
      </c>
      <c r="D55" s="51" t="s">
        <v>818</v>
      </c>
      <c r="E55" s="51" t="s">
        <v>818</v>
      </c>
      <c r="H55" s="49"/>
      <c r="L55" s="49"/>
      <c r="M55" s="49"/>
    </row>
    <row r="56" spans="1:13" hidden="1" x14ac:dyDescent="0.25">
      <c r="A56" s="51" t="s">
        <v>1095</v>
      </c>
      <c r="B56" s="68" t="s">
        <v>1034</v>
      </c>
      <c r="C56" s="51" t="s">
        <v>818</v>
      </c>
      <c r="D56" s="51" t="s">
        <v>818</v>
      </c>
      <c r="E56" s="51" t="s">
        <v>818</v>
      </c>
      <c r="H56" s="49"/>
      <c r="L56" s="49"/>
      <c r="M56" s="49"/>
    </row>
    <row r="57" spans="1:13" hidden="1" x14ac:dyDescent="0.25">
      <c r="A57" s="51" t="s">
        <v>1096</v>
      </c>
      <c r="B57" s="68" t="s">
        <v>1035</v>
      </c>
      <c r="C57" s="51" t="s">
        <v>818</v>
      </c>
      <c r="D57" s="51" t="s">
        <v>818</v>
      </c>
      <c r="E57" s="51" t="s">
        <v>818</v>
      </c>
      <c r="H57" s="49"/>
      <c r="L57" s="49"/>
      <c r="M57" s="49"/>
    </row>
    <row r="58" spans="1:13" hidden="1" x14ac:dyDescent="0.25">
      <c r="A58" s="51" t="s">
        <v>1097</v>
      </c>
      <c r="B58" s="68" t="s">
        <v>1036</v>
      </c>
      <c r="C58" s="51" t="s">
        <v>818</v>
      </c>
      <c r="D58" s="51" t="s">
        <v>818</v>
      </c>
      <c r="E58" s="51" t="s">
        <v>818</v>
      </c>
      <c r="H58" s="49"/>
      <c r="L58" s="49"/>
      <c r="M58" s="49"/>
    </row>
    <row r="59" spans="1:13" hidden="1" x14ac:dyDescent="0.25">
      <c r="A59" s="51" t="s">
        <v>1098</v>
      </c>
      <c r="B59" s="68" t="s">
        <v>1037</v>
      </c>
      <c r="C59" s="51" t="s">
        <v>818</v>
      </c>
      <c r="D59" s="51" t="s">
        <v>818</v>
      </c>
      <c r="E59" s="51" t="s">
        <v>818</v>
      </c>
      <c r="H59" s="49"/>
      <c r="L59" s="49"/>
      <c r="M59" s="49"/>
    </row>
    <row r="60" spans="1:13" hidden="1" outlineLevel="1" x14ac:dyDescent="0.25">
      <c r="A60" s="51" t="s">
        <v>1059</v>
      </c>
      <c r="B60" s="68"/>
      <c r="E60" s="68"/>
      <c r="F60" s="68"/>
      <c r="G60" s="68"/>
      <c r="H60" s="49"/>
      <c r="L60" s="49"/>
      <c r="M60" s="49"/>
    </row>
    <row r="61" spans="1:13" hidden="1" outlineLevel="1" x14ac:dyDescent="0.25">
      <c r="A61" s="51" t="s">
        <v>1060</v>
      </c>
      <c r="B61" s="68"/>
      <c r="E61" s="68"/>
      <c r="F61" s="68"/>
      <c r="G61" s="68"/>
      <c r="H61" s="49"/>
      <c r="L61" s="49"/>
      <c r="M61" s="49"/>
    </row>
    <row r="62" spans="1:13" hidden="1" outlineLevel="1" x14ac:dyDescent="0.25">
      <c r="A62" s="51" t="s">
        <v>1061</v>
      </c>
      <c r="B62" s="68"/>
      <c r="E62" s="68"/>
      <c r="F62" s="68"/>
      <c r="G62" s="68"/>
      <c r="H62" s="49"/>
      <c r="L62" s="49"/>
      <c r="M62" s="49"/>
    </row>
    <row r="63" spans="1:13" hidden="1" outlineLevel="1" x14ac:dyDescent="0.25">
      <c r="A63" s="51" t="s">
        <v>1062</v>
      </c>
      <c r="B63" s="68"/>
      <c r="E63" s="68"/>
      <c r="F63" s="68"/>
      <c r="G63" s="68"/>
      <c r="H63" s="49"/>
      <c r="L63" s="49"/>
      <c r="M63" s="49"/>
    </row>
    <row r="64" spans="1:13" hidden="1" outlineLevel="1" x14ac:dyDescent="0.25">
      <c r="A64" s="51" t="s">
        <v>1063</v>
      </c>
      <c r="B64" s="68"/>
      <c r="E64" s="68"/>
      <c r="F64" s="68"/>
      <c r="G64" s="68"/>
      <c r="H64" s="49"/>
      <c r="L64" s="49"/>
      <c r="M64" s="49"/>
    </row>
    <row r="65" spans="1:14" hidden="1" outlineLevel="1" x14ac:dyDescent="0.25">
      <c r="A65" s="51" t="s">
        <v>1064</v>
      </c>
      <c r="B65" s="68"/>
      <c r="E65" s="68"/>
      <c r="F65" s="68"/>
      <c r="G65" s="68"/>
      <c r="H65" s="49"/>
      <c r="L65" s="49"/>
      <c r="M65" s="49"/>
    </row>
    <row r="66" spans="1:14" hidden="1" outlineLevel="1" x14ac:dyDescent="0.25">
      <c r="A66" s="51" t="s">
        <v>1065</v>
      </c>
      <c r="B66" s="68"/>
      <c r="E66" s="68"/>
      <c r="F66" s="68"/>
      <c r="G66" s="68"/>
      <c r="H66" s="49"/>
      <c r="L66" s="49"/>
      <c r="M66" s="49"/>
    </row>
    <row r="67" spans="1:14" hidden="1" outlineLevel="1" x14ac:dyDescent="0.25">
      <c r="A67" s="51" t="s">
        <v>1066</v>
      </c>
      <c r="B67" s="68"/>
      <c r="E67" s="68"/>
      <c r="F67" s="68"/>
      <c r="G67" s="68"/>
      <c r="H67" s="49"/>
      <c r="L67" s="49"/>
      <c r="M67" s="49"/>
    </row>
    <row r="68" spans="1:14" hidden="1" outlineLevel="1" x14ac:dyDescent="0.25">
      <c r="A68" s="51" t="s">
        <v>1067</v>
      </c>
      <c r="B68" s="68"/>
      <c r="E68" s="68"/>
      <c r="F68" s="68"/>
      <c r="G68" s="68"/>
      <c r="H68" s="49"/>
      <c r="L68" s="49"/>
      <c r="M68" s="49"/>
    </row>
    <row r="69" spans="1:14" hidden="1" outlineLevel="1" x14ac:dyDescent="0.25">
      <c r="A69" s="51" t="s">
        <v>1068</v>
      </c>
      <c r="B69" s="68"/>
      <c r="E69" s="68"/>
      <c r="F69" s="68"/>
      <c r="G69" s="68"/>
      <c r="H69" s="49"/>
      <c r="L69" s="49"/>
      <c r="M69" s="49"/>
    </row>
    <row r="70" spans="1:14" hidden="1" outlineLevel="1" x14ac:dyDescent="0.25">
      <c r="A70" s="51" t="s">
        <v>1069</v>
      </c>
      <c r="B70" s="68"/>
      <c r="E70" s="68"/>
      <c r="F70" s="68"/>
      <c r="G70" s="68"/>
      <c r="H70" s="49"/>
      <c r="L70" s="49"/>
      <c r="M70" s="49"/>
    </row>
    <row r="71" spans="1:14" hidden="1" outlineLevel="1" x14ac:dyDescent="0.25">
      <c r="A71" s="51" t="s">
        <v>1070</v>
      </c>
      <c r="B71" s="68"/>
      <c r="E71" s="68"/>
      <c r="F71" s="68"/>
      <c r="G71" s="68"/>
      <c r="H71" s="49"/>
      <c r="L71" s="49"/>
      <c r="M71" s="49"/>
    </row>
    <row r="72" spans="1:14" hidden="1" outlineLevel="1" x14ac:dyDescent="0.25">
      <c r="A72" s="51" t="s">
        <v>1071</v>
      </c>
      <c r="B72" s="68"/>
      <c r="E72" s="68"/>
      <c r="F72" s="68"/>
      <c r="G72" s="68"/>
      <c r="H72" s="49"/>
      <c r="L72" s="49"/>
      <c r="M72" s="49"/>
    </row>
    <row r="73" spans="1:14" ht="37.5" collapsed="1" x14ac:dyDescent="0.25">
      <c r="A73" s="63"/>
      <c r="B73" s="62" t="s">
        <v>1073</v>
      </c>
      <c r="C73" s="63"/>
      <c r="D73" s="63"/>
      <c r="E73" s="63"/>
      <c r="F73" s="63"/>
      <c r="G73" s="63"/>
      <c r="H73" s="49"/>
    </row>
    <row r="74" spans="1:14" ht="15" customHeight="1" x14ac:dyDescent="0.25">
      <c r="A74" s="70"/>
      <c r="B74" s="71" t="s">
        <v>778</v>
      </c>
      <c r="C74" s="70" t="s">
        <v>1132</v>
      </c>
      <c r="D74" s="70"/>
      <c r="E74" s="73"/>
      <c r="F74" s="73"/>
      <c r="G74" s="73"/>
      <c r="H74" s="80"/>
      <c r="I74" s="80"/>
      <c r="J74" s="80"/>
      <c r="K74" s="80"/>
      <c r="L74" s="80"/>
      <c r="M74" s="80"/>
      <c r="N74" s="80"/>
    </row>
    <row r="75" spans="1:14" x14ac:dyDescent="0.25">
      <c r="A75" s="51" t="s">
        <v>1099</v>
      </c>
      <c r="B75" s="51" t="s">
        <v>2368</v>
      </c>
      <c r="C75" s="192">
        <v>15.423723542300618</v>
      </c>
      <c r="H75" s="49"/>
    </row>
    <row r="76" spans="1:14" x14ac:dyDescent="0.25">
      <c r="A76" s="51" t="s">
        <v>1100</v>
      </c>
      <c r="B76" s="51" t="s">
        <v>2369</v>
      </c>
      <c r="C76" s="192">
        <v>23.078023080292457</v>
      </c>
      <c r="H76" s="49"/>
    </row>
    <row r="77" spans="1:14" hidden="1" outlineLevel="1" x14ac:dyDescent="0.25">
      <c r="A77" s="51" t="s">
        <v>1101</v>
      </c>
      <c r="H77" s="49"/>
    </row>
    <row r="78" spans="1:14" hidden="1" outlineLevel="1" x14ac:dyDescent="0.25">
      <c r="A78" s="51" t="s">
        <v>1102</v>
      </c>
      <c r="H78" s="49"/>
    </row>
    <row r="79" spans="1:14" hidden="1" outlineLevel="1" x14ac:dyDescent="0.25">
      <c r="A79" s="51" t="s">
        <v>1103</v>
      </c>
      <c r="H79" s="49"/>
    </row>
    <row r="80" spans="1:14" hidden="1" outlineLevel="1" x14ac:dyDescent="0.25">
      <c r="A80" s="51" t="s">
        <v>1104</v>
      </c>
      <c r="H80" s="49"/>
    </row>
    <row r="81" spans="1:8" collapsed="1" x14ac:dyDescent="0.25">
      <c r="A81" s="70"/>
      <c r="B81" s="71" t="s">
        <v>1105</v>
      </c>
      <c r="C81" s="70" t="s">
        <v>480</v>
      </c>
      <c r="D81" s="70" t="s">
        <v>481</v>
      </c>
      <c r="E81" s="73" t="s">
        <v>779</v>
      </c>
      <c r="F81" s="73" t="s">
        <v>780</v>
      </c>
      <c r="G81" s="73" t="s">
        <v>1124</v>
      </c>
      <c r="H81" s="49"/>
    </row>
    <row r="82" spans="1:8" x14ac:dyDescent="0.25">
      <c r="A82" s="51" t="s">
        <v>1106</v>
      </c>
      <c r="B82" s="51" t="s">
        <v>1189</v>
      </c>
      <c r="C82" s="199">
        <v>1.6293294164663118E-3</v>
      </c>
      <c r="D82" s="199">
        <v>0</v>
      </c>
      <c r="E82" s="200" t="s">
        <v>818</v>
      </c>
      <c r="F82" s="200" t="s">
        <v>818</v>
      </c>
      <c r="G82" s="199">
        <v>8.726122382574545E-4</v>
      </c>
      <c r="H82" s="49"/>
    </row>
    <row r="83" spans="1:8" x14ac:dyDescent="0.25">
      <c r="A83" s="51" t="s">
        <v>1107</v>
      </c>
      <c r="B83" s="51" t="s">
        <v>1121</v>
      </c>
      <c r="C83" s="199">
        <v>2.1236169455871352E-4</v>
      </c>
      <c r="D83" s="199">
        <v>7.4795108154229406E-5</v>
      </c>
      <c r="E83" s="200" t="s">
        <v>818</v>
      </c>
      <c r="F83" s="200" t="s">
        <v>818</v>
      </c>
      <c r="G83" s="199">
        <v>1.4847099325068959E-4</v>
      </c>
      <c r="H83" s="49"/>
    </row>
    <row r="84" spans="1:8" x14ac:dyDescent="0.25">
      <c r="A84" s="51" t="s">
        <v>1108</v>
      </c>
      <c r="B84" s="51" t="s">
        <v>1119</v>
      </c>
      <c r="C84" s="199">
        <v>1.9327339519632696E-4</v>
      </c>
      <c r="D84" s="199">
        <v>7.6632815545129375E-5</v>
      </c>
      <c r="E84" s="200" t="s">
        <v>818</v>
      </c>
      <c r="F84" s="200" t="s">
        <v>818</v>
      </c>
      <c r="G84" s="199">
        <v>1.3910145832077094E-4</v>
      </c>
      <c r="H84" s="49"/>
    </row>
    <row r="85" spans="1:8" x14ac:dyDescent="0.25">
      <c r="A85" s="51" t="s">
        <v>1109</v>
      </c>
      <c r="B85" s="51" t="s">
        <v>1120</v>
      </c>
      <c r="C85" s="199">
        <v>8.1289833407381944E-4</v>
      </c>
      <c r="D85" s="199">
        <v>2.4661368497596466E-3</v>
      </c>
      <c r="E85" s="200" t="s">
        <v>818</v>
      </c>
      <c r="F85" s="200" t="s">
        <v>818</v>
      </c>
      <c r="G85" s="199">
        <v>1.5807197284786567E-3</v>
      </c>
      <c r="H85" s="49"/>
    </row>
    <row r="86" spans="1:8" x14ac:dyDescent="0.25">
      <c r="A86" s="51" t="s">
        <v>1123</v>
      </c>
      <c r="B86" s="51" t="s">
        <v>1122</v>
      </c>
      <c r="C86" s="199">
        <v>1.6249744671372856E-4</v>
      </c>
      <c r="D86" s="199">
        <v>0</v>
      </c>
      <c r="E86" s="200" t="s">
        <v>818</v>
      </c>
      <c r="F86" s="200" t="s">
        <v>818</v>
      </c>
      <c r="G86" s="199">
        <v>8.7027987867252713E-5</v>
      </c>
      <c r="H86" s="49"/>
    </row>
    <row r="87" spans="1:8" hidden="1" outlineLevel="1" x14ac:dyDescent="0.25">
      <c r="A87" s="51" t="s">
        <v>1110</v>
      </c>
      <c r="H87" s="49"/>
    </row>
    <row r="88" spans="1:8" hidden="1" outlineLevel="1" x14ac:dyDescent="0.25">
      <c r="A88" s="51" t="s">
        <v>1111</v>
      </c>
      <c r="H88" s="49"/>
    </row>
    <row r="89" spans="1:8" hidden="1" outlineLevel="1" x14ac:dyDescent="0.25">
      <c r="A89" s="51" t="s">
        <v>1112</v>
      </c>
      <c r="H89" s="49"/>
    </row>
    <row r="90" spans="1:8" hidden="1" outlineLevel="1" x14ac:dyDescent="0.25">
      <c r="A90" s="51" t="s">
        <v>1113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1109</v>
      </c>
      <c r="C2">
        <v>3.2741787808219396E-3</v>
      </c>
      <c r="D2">
        <v>4.8266486367790858E-5</v>
      </c>
      <c r="E2">
        <v>2.0407832508477415E-3</v>
      </c>
    </row>
    <row r="3" spans="1:5" x14ac:dyDescent="0.25">
      <c r="A3" t="s">
        <v>2411</v>
      </c>
      <c r="B3" t="s">
        <v>1109</v>
      </c>
      <c r="C3">
        <v>2.8056951379410832E-4</v>
      </c>
      <c r="D3">
        <v>2.9364795360232706E-4</v>
      </c>
      <c r="E3">
        <v>2.8139645936557054E-4</v>
      </c>
    </row>
    <row r="4" spans="1:5" x14ac:dyDescent="0.25">
      <c r="A4" t="s">
        <v>2412</v>
      </c>
      <c r="B4" t="s">
        <v>1109</v>
      </c>
      <c r="C4">
        <v>2.1179046255179431E-4</v>
      </c>
      <c r="D4">
        <v>1.1093474863906267E-3</v>
      </c>
      <c r="E4">
        <v>8.5196256030275488E-4</v>
      </c>
    </row>
    <row r="5" spans="1:5" x14ac:dyDescent="0.25">
      <c r="A5" t="s">
        <v>2413</v>
      </c>
      <c r="B5" t="s">
        <v>1109</v>
      </c>
      <c r="C5">
        <v>8.3626431428697782E-4</v>
      </c>
      <c r="D5">
        <v>3.244045208016713E-4</v>
      </c>
      <c r="E5">
        <v>7.1699759400453472E-4</v>
      </c>
    </row>
    <row r="6" spans="1:5" x14ac:dyDescent="0.25">
      <c r="A6" t="s">
        <v>2414</v>
      </c>
      <c r="B6" t="s">
        <v>1109</v>
      </c>
      <c r="C6">
        <v>9.75395780787548E-4</v>
      </c>
      <c r="D6">
        <v>2.4661368497596466E-3</v>
      </c>
      <c r="E6">
        <v>1.6677477163459093E-3</v>
      </c>
    </row>
    <row r="7" spans="1:5" x14ac:dyDescent="0.25">
      <c r="A7" t="s">
        <v>2957</v>
      </c>
      <c r="B7" t="s">
        <v>1109</v>
      </c>
      <c r="C7">
        <v>8.2950306445354793E-5</v>
      </c>
      <c r="E7">
        <v>7.9285083575299605E-5</v>
      </c>
    </row>
    <row r="8" spans="1:5" x14ac:dyDescent="0.25">
      <c r="A8" t="s">
        <v>2406</v>
      </c>
      <c r="B8" t="s">
        <v>1123</v>
      </c>
      <c r="C8">
        <v>1.245477422413015E-3</v>
      </c>
      <c r="D8">
        <v>4.8266486367790858E-5</v>
      </c>
      <c r="E8">
        <v>7.8773571024899484E-4</v>
      </c>
    </row>
    <row r="9" spans="1:5" x14ac:dyDescent="0.25">
      <c r="A9" t="s">
        <v>2411</v>
      </c>
      <c r="B9" t="s">
        <v>1123</v>
      </c>
      <c r="C9">
        <v>1.3177402206251916E-4</v>
      </c>
      <c r="D9">
        <v>6.9521789598354881E-5</v>
      </c>
      <c r="E9">
        <v>1.2783783328881339E-4</v>
      </c>
    </row>
    <row r="10" spans="1:5" x14ac:dyDescent="0.25">
      <c r="A10" t="s">
        <v>2412</v>
      </c>
      <c r="B10" t="s">
        <v>1123</v>
      </c>
      <c r="C10">
        <v>2.1179046255179431E-4</v>
      </c>
      <c r="D10">
        <v>4.9680407637579316E-4</v>
      </c>
      <c r="E10">
        <v>4.1507310443779231E-4</v>
      </c>
    </row>
    <row r="11" spans="1:5" x14ac:dyDescent="0.25">
      <c r="A11" t="s">
        <v>2413</v>
      </c>
      <c r="B11" t="s">
        <v>1123</v>
      </c>
      <c r="C11">
        <v>5.3385723474790308E-4</v>
      </c>
      <c r="D11">
        <v>2.7871717228194392E-5</v>
      </c>
      <c r="E11">
        <v>4.1595925965187073E-4</v>
      </c>
    </row>
    <row r="12" spans="1:5" x14ac:dyDescent="0.25">
      <c r="A12" t="s">
        <v>2414</v>
      </c>
      <c r="B12" t="s">
        <v>1123</v>
      </c>
      <c r="C12">
        <v>1.6249744671372856E-4</v>
      </c>
      <c r="E12">
        <v>8.7027987867252713E-5</v>
      </c>
    </row>
    <row r="13" spans="1:5" x14ac:dyDescent="0.25">
      <c r="A13" t="s">
        <v>2957</v>
      </c>
      <c r="B13" t="s">
        <v>1123</v>
      </c>
      <c r="C13">
        <v>2.4357397823929737E-5</v>
      </c>
      <c r="E13">
        <v>2.3281147531616331E-5</v>
      </c>
    </row>
    <row r="14" spans="1:5" x14ac:dyDescent="0.25">
      <c r="A14" t="s">
        <v>2406</v>
      </c>
      <c r="B14" t="s">
        <v>1106</v>
      </c>
      <c r="C14">
        <v>1.8176685316920002E-2</v>
      </c>
      <c r="D14">
        <v>2.4960230578900885E-3</v>
      </c>
      <c r="E14">
        <v>1.2181339823314393E-2</v>
      </c>
    </row>
    <row r="15" spans="1:5" x14ac:dyDescent="0.25">
      <c r="A15" t="s">
        <v>2411</v>
      </c>
      <c r="B15" t="s">
        <v>1106</v>
      </c>
      <c r="C15">
        <v>1.4036988796784578E-3</v>
      </c>
      <c r="D15">
        <v>1.5786823547268736E-3</v>
      </c>
      <c r="E15">
        <v>1.4147630289113606E-3</v>
      </c>
    </row>
    <row r="16" spans="1:5" x14ac:dyDescent="0.25">
      <c r="A16" t="s">
        <v>2412</v>
      </c>
      <c r="B16" t="s">
        <v>1106</v>
      </c>
      <c r="C16">
        <v>2.4333170858368137E-3</v>
      </c>
      <c r="D16">
        <v>3.9716194074340449E-3</v>
      </c>
      <c r="E16">
        <v>3.5304933075549594E-3</v>
      </c>
    </row>
    <row r="17" spans="1:5" x14ac:dyDescent="0.25">
      <c r="A17" t="s">
        <v>2413</v>
      </c>
      <c r="B17" t="s">
        <v>1106</v>
      </c>
      <c r="C17">
        <v>2.9611734309764556E-3</v>
      </c>
      <c r="D17">
        <v>1.6920872087629812E-3</v>
      </c>
      <c r="E17">
        <v>2.6654679401262953E-3</v>
      </c>
    </row>
    <row r="18" spans="1:5" x14ac:dyDescent="0.25">
      <c r="A18" t="s">
        <v>2414</v>
      </c>
      <c r="B18" t="s">
        <v>1106</v>
      </c>
      <c r="C18">
        <v>3.0103602870089003E-3</v>
      </c>
      <c r="D18">
        <v>2.6175647734590054E-3</v>
      </c>
      <c r="E18">
        <v>2.8279324061748251E-3</v>
      </c>
    </row>
    <row r="19" spans="1:5" x14ac:dyDescent="0.25">
      <c r="A19" t="s">
        <v>2957</v>
      </c>
      <c r="B19" t="s">
        <v>1106</v>
      </c>
      <c r="C19">
        <v>4.07881184257861E-4</v>
      </c>
      <c r="D19">
        <v>4.3313111031512089E-3</v>
      </c>
      <c r="E19">
        <v>5.8124094245549246E-4</v>
      </c>
    </row>
    <row r="20" spans="1:5" x14ac:dyDescent="0.25">
      <c r="A20" t="s">
        <v>2406</v>
      </c>
      <c r="B20" t="s">
        <v>1107</v>
      </c>
      <c r="C20">
        <v>1.0701436605973792E-2</v>
      </c>
      <c r="D20">
        <v>2.1026608258822004E-3</v>
      </c>
      <c r="E20">
        <v>7.4137800789664688E-3</v>
      </c>
    </row>
    <row r="21" spans="1:5" x14ac:dyDescent="0.25">
      <c r="A21" t="s">
        <v>2411</v>
      </c>
      <c r="B21" t="s">
        <v>1107</v>
      </c>
      <c r="C21">
        <v>8.1642600214203013E-4</v>
      </c>
      <c r="D21">
        <v>8.0291098208086194E-4</v>
      </c>
      <c r="E21">
        <v>8.1557145174058219E-4</v>
      </c>
    </row>
    <row r="22" spans="1:5" x14ac:dyDescent="0.25">
      <c r="A22" t="s">
        <v>2412</v>
      </c>
      <c r="B22" t="s">
        <v>1107</v>
      </c>
      <c r="C22">
        <v>1.279212848197674E-3</v>
      </c>
      <c r="D22">
        <v>3.178968304672642E-3</v>
      </c>
      <c r="E22">
        <v>2.634191310272295E-3</v>
      </c>
    </row>
    <row r="23" spans="1:5" x14ac:dyDescent="0.25">
      <c r="A23" t="s">
        <v>2413</v>
      </c>
      <c r="B23" t="s">
        <v>1107</v>
      </c>
      <c r="C23">
        <v>1.876091517864613E-3</v>
      </c>
      <c r="D23">
        <v>1.0158125313041639E-3</v>
      </c>
      <c r="E23">
        <v>1.675640819136481E-3</v>
      </c>
    </row>
    <row r="24" spans="1:5" x14ac:dyDescent="0.25">
      <c r="A24" t="s">
        <v>2414</v>
      </c>
      <c r="B24" t="s">
        <v>1107</v>
      </c>
      <c r="C24">
        <v>1.3810308705425886E-3</v>
      </c>
      <c r="D24">
        <v>2.6175647734590054E-3</v>
      </c>
      <c r="E24">
        <v>1.9553201679173697E-3</v>
      </c>
    </row>
    <row r="25" spans="1:5" x14ac:dyDescent="0.25">
      <c r="A25" t="s">
        <v>2957</v>
      </c>
      <c r="B25" t="s">
        <v>1107</v>
      </c>
      <c r="C25">
        <v>2.3078252460408309E-4</v>
      </c>
      <c r="D25">
        <v>4.3000525822340348E-3</v>
      </c>
      <c r="E25">
        <v>4.1058634111536951E-4</v>
      </c>
    </row>
    <row r="26" spans="1:5" x14ac:dyDescent="0.25">
      <c r="A26" t="s">
        <v>2406</v>
      </c>
      <c r="B26" t="s">
        <v>1108</v>
      </c>
      <c r="C26">
        <v>7.1841242953423106E-3</v>
      </c>
      <c r="D26">
        <v>1.9583732252714493E-3</v>
      </c>
      <c r="E26">
        <v>5.186110269460714E-3</v>
      </c>
    </row>
    <row r="27" spans="1:5" x14ac:dyDescent="0.25">
      <c r="A27" t="s">
        <v>2411</v>
      </c>
      <c r="B27" t="s">
        <v>1108</v>
      </c>
      <c r="C27">
        <v>5.7388196047030576E-4</v>
      </c>
      <c r="D27">
        <v>5.541172678830054E-4</v>
      </c>
      <c r="E27">
        <v>5.7263224527135206E-4</v>
      </c>
    </row>
    <row r="28" spans="1:5" x14ac:dyDescent="0.25">
      <c r="A28" t="s">
        <v>2412</v>
      </c>
      <c r="B28" t="s">
        <v>1108</v>
      </c>
      <c r="C28">
        <v>7.9356320825972701E-4</v>
      </c>
      <c r="D28">
        <v>2.8108817473943806E-3</v>
      </c>
      <c r="E28">
        <v>2.2323921703532013E-3</v>
      </c>
    </row>
    <row r="29" spans="1:5" x14ac:dyDescent="0.25">
      <c r="A29" t="s">
        <v>2413</v>
      </c>
      <c r="B29" t="s">
        <v>1108</v>
      </c>
      <c r="C29">
        <v>1.4881370679707697E-3</v>
      </c>
      <c r="D29">
        <v>7.3342397482905252E-4</v>
      </c>
      <c r="E29">
        <v>1.3122839212324259E-3</v>
      </c>
    </row>
    <row r="30" spans="1:5" x14ac:dyDescent="0.25">
      <c r="A30" t="s">
        <v>2414</v>
      </c>
      <c r="B30" t="s">
        <v>1108</v>
      </c>
      <c r="C30">
        <v>1.1686691759838753E-3</v>
      </c>
      <c r="D30">
        <v>2.542769665304776E-3</v>
      </c>
      <c r="E30">
        <v>1.8068491746666801E-3</v>
      </c>
    </row>
    <row r="31" spans="1:5" x14ac:dyDescent="0.25">
      <c r="A31" t="s">
        <v>2957</v>
      </c>
      <c r="B31" t="s">
        <v>1108</v>
      </c>
      <c r="C31">
        <v>1.7611437840417288E-4</v>
      </c>
      <c r="D31">
        <v>4.3000525822340348E-3</v>
      </c>
      <c r="E31">
        <v>3.583337488573538E-4</v>
      </c>
    </row>
    <row r="32" spans="1:5" x14ac:dyDescent="0.25">
      <c r="A32" t="s">
        <v>2406</v>
      </c>
      <c r="B32" t="s">
        <v>1099</v>
      </c>
      <c r="C32">
        <v>24.609652599154657</v>
      </c>
    </row>
    <row r="33" spans="1:3" x14ac:dyDescent="0.25">
      <c r="A33" t="s">
        <v>2411</v>
      </c>
      <c r="B33" t="s">
        <v>1099</v>
      </c>
      <c r="C33">
        <v>11.430485641847179</v>
      </c>
    </row>
    <row r="34" spans="1:3" x14ac:dyDescent="0.25">
      <c r="A34" t="s">
        <v>2412</v>
      </c>
      <c r="B34" t="s">
        <v>1099</v>
      </c>
      <c r="C34">
        <v>15.481646393315609</v>
      </c>
    </row>
    <row r="35" spans="1:3" x14ac:dyDescent="0.25">
      <c r="A35" t="s">
        <v>2413</v>
      </c>
      <c r="B35" t="s">
        <v>1099</v>
      </c>
      <c r="C35">
        <v>12.503945445783188</v>
      </c>
    </row>
    <row r="36" spans="1:3" x14ac:dyDescent="0.25">
      <c r="A36" t="s">
        <v>2414</v>
      </c>
      <c r="B36" t="s">
        <v>1099</v>
      </c>
      <c r="C36">
        <v>15.423723542300618</v>
      </c>
    </row>
    <row r="37" spans="1:3" x14ac:dyDescent="0.25">
      <c r="A37" t="s">
        <v>2957</v>
      </c>
      <c r="B37" t="s">
        <v>1099</v>
      </c>
      <c r="C37">
        <v>17.950576726748032</v>
      </c>
    </row>
    <row r="38" spans="1:3" x14ac:dyDescent="0.25">
      <c r="A38" t="s">
        <v>2406</v>
      </c>
      <c r="B38" t="s">
        <v>1100</v>
      </c>
      <c r="C38">
        <v>11.217736061299629</v>
      </c>
    </row>
    <row r="39" spans="1:3" x14ac:dyDescent="0.25">
      <c r="A39" t="s">
        <v>2411</v>
      </c>
      <c r="B39" t="s">
        <v>1100</v>
      </c>
      <c r="C39">
        <v>24.871394025092567</v>
      </c>
    </row>
    <row r="40" spans="1:3" x14ac:dyDescent="0.25">
      <c r="A40" t="s">
        <v>2412</v>
      </c>
      <c r="B40" t="s">
        <v>1100</v>
      </c>
      <c r="C40">
        <v>18.596174151624265</v>
      </c>
    </row>
    <row r="41" spans="1:3" x14ac:dyDescent="0.25">
      <c r="A41" t="s">
        <v>2413</v>
      </c>
      <c r="B41" t="s">
        <v>1100</v>
      </c>
      <c r="C41">
        <v>22.295801748286458</v>
      </c>
    </row>
    <row r="42" spans="1:3" x14ac:dyDescent="0.25">
      <c r="A42" t="s">
        <v>2414</v>
      </c>
      <c r="B42" t="s">
        <v>1100</v>
      </c>
      <c r="C42">
        <v>23.078023080292457</v>
      </c>
    </row>
    <row r="43" spans="1:3" x14ac:dyDescent="0.25">
      <c r="A43" t="s">
        <v>2957</v>
      </c>
      <c r="B43" t="s">
        <v>1100</v>
      </c>
      <c r="C43">
        <v>20.781384829755957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zoomScale="70" zoomScaleNormal="70" workbookViewId="0">
      <selection activeCell="D594" sqref="D594"/>
    </sheetView>
  </sheetViews>
  <sheetFormatPr defaultRowHeight="15" x14ac:dyDescent="0.25"/>
  <cols>
    <col min="1" max="1" width="14.7109375" customWidth="1"/>
    <col min="2" max="2" width="64.7109375" customWidth="1"/>
    <col min="3" max="7" width="41" customWidth="1"/>
  </cols>
  <sheetData>
    <row r="1" spans="1:7" ht="31.5" x14ac:dyDescent="0.25">
      <c r="A1" s="48" t="s">
        <v>2337</v>
      </c>
      <c r="B1" s="48"/>
      <c r="C1" s="49"/>
      <c r="D1" s="49"/>
      <c r="E1" s="49"/>
      <c r="F1" s="186" t="s">
        <v>2353</v>
      </c>
      <c r="G1" s="82"/>
    </row>
    <row r="2" spans="1:7" ht="15.75" thickBot="1" x14ac:dyDescent="0.3">
      <c r="A2" s="49"/>
      <c r="B2" s="50"/>
      <c r="C2" s="50"/>
      <c r="D2" s="49"/>
      <c r="E2" s="49"/>
      <c r="F2" s="49"/>
      <c r="G2" s="49"/>
    </row>
    <row r="3" spans="1:7" ht="19.5" thickBot="1" x14ac:dyDescent="0.3">
      <c r="A3" s="52"/>
      <c r="B3" s="53" t="s">
        <v>71</v>
      </c>
      <c r="C3" s="170" t="s">
        <v>217</v>
      </c>
      <c r="D3" s="52"/>
      <c r="E3" s="52"/>
      <c r="F3" s="49"/>
      <c r="G3" s="49"/>
    </row>
    <row r="4" spans="1:7" x14ac:dyDescent="0.25">
      <c r="A4" s="51"/>
      <c r="B4" s="51"/>
      <c r="C4" s="51"/>
      <c r="D4" s="51"/>
      <c r="E4" s="51"/>
      <c r="F4" s="51"/>
      <c r="G4" s="51"/>
    </row>
    <row r="5" spans="1:7" ht="18.75" x14ac:dyDescent="0.25">
      <c r="A5" s="55"/>
      <c r="B5" s="469" t="s">
        <v>1797</v>
      </c>
      <c r="C5" s="470"/>
      <c r="D5" s="51"/>
      <c r="E5" s="57"/>
      <c r="F5" s="57"/>
      <c r="G5" s="57"/>
    </row>
    <row r="6" spans="1:7" x14ac:dyDescent="0.25">
      <c r="A6" s="146"/>
      <c r="B6" s="471" t="s">
        <v>1261</v>
      </c>
      <c r="C6" s="471"/>
      <c r="D6" s="145"/>
      <c r="E6" s="51"/>
      <c r="F6" s="51"/>
      <c r="G6" s="51"/>
    </row>
    <row r="7" spans="1:7" x14ac:dyDescent="0.25">
      <c r="A7" s="51"/>
      <c r="B7" s="472" t="s">
        <v>1262</v>
      </c>
      <c r="C7" s="473"/>
      <c r="D7" s="145"/>
      <c r="E7" s="51"/>
      <c r="F7" s="51"/>
      <c r="G7" s="51"/>
    </row>
    <row r="8" spans="1:7" x14ac:dyDescent="0.25">
      <c r="A8" s="51"/>
      <c r="B8" s="474" t="s">
        <v>1263</v>
      </c>
      <c r="C8" s="475"/>
      <c r="D8" s="145"/>
      <c r="E8" s="51"/>
      <c r="F8" s="51"/>
      <c r="G8" s="51"/>
    </row>
    <row r="9" spans="1:7" ht="15.75" thickBot="1" x14ac:dyDescent="0.3">
      <c r="A9" s="51"/>
      <c r="B9" s="476" t="s">
        <v>1264</v>
      </c>
      <c r="C9" s="477"/>
      <c r="D9" s="51"/>
      <c r="E9" s="51"/>
      <c r="F9" s="51"/>
      <c r="G9" s="51"/>
    </row>
    <row r="10" spans="1:7" x14ac:dyDescent="0.25">
      <c r="A10" s="51"/>
      <c r="B10" s="150"/>
      <c r="C10" s="14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8" t="s">
        <v>1261</v>
      </c>
      <c r="C13" s="468"/>
      <c r="D13" s="62"/>
      <c r="E13" s="62"/>
      <c r="F13" s="62"/>
      <c r="G13" s="62"/>
    </row>
    <row r="14" spans="1:7" x14ac:dyDescent="0.25">
      <c r="A14" s="70"/>
      <c r="B14" s="70" t="s">
        <v>1265</v>
      </c>
      <c r="C14" s="70" t="s">
        <v>109</v>
      </c>
      <c r="D14" s="70" t="s">
        <v>1266</v>
      </c>
      <c r="E14" s="70"/>
      <c r="F14" s="70" t="s">
        <v>1267</v>
      </c>
      <c r="G14" s="70" t="s">
        <v>1268</v>
      </c>
    </row>
    <row r="15" spans="1:7" x14ac:dyDescent="0.25">
      <c r="A15" s="51" t="s">
        <v>1269</v>
      </c>
      <c r="B15" s="1" t="s">
        <v>1270</v>
      </c>
      <c r="C15" s="151">
        <v>1252.5292160200008</v>
      </c>
      <c r="D15" s="152">
        <v>164</v>
      </c>
      <c r="F15" s="131">
        <f>IF(OR('B1. HTT Mortgage Assets'!$C$15=0,C15="[For completion]"),"",C15/'B1. HTT Mortgage Assets'!$C$15)</f>
        <v>0.3712184987821131</v>
      </c>
      <c r="G15" s="131">
        <f>IF(OR('B1. HTT Mortgage Assets'!$F$28=0,D15="[For completion]"),"",D15/'B1. HTT Mortgage Assets'!$F$28)</f>
        <v>0.13945578231292516</v>
      </c>
    </row>
    <row r="16" spans="1:7" x14ac:dyDescent="0.25">
      <c r="A16" s="51" t="s">
        <v>1272</v>
      </c>
      <c r="B16" s="68" t="s">
        <v>1777</v>
      </c>
      <c r="C16" s="151">
        <v>20.137011299999998</v>
      </c>
      <c r="D16" s="152">
        <v>14</v>
      </c>
      <c r="F16" s="131">
        <f>IF(OR('B1. HTT Mortgage Assets'!$C$15=0,C16="[For completion]"),"",C16/'B1. HTT Mortgage Assets'!$C$15)</f>
        <v>5.968109173930103E-3</v>
      </c>
      <c r="G16" s="131">
        <f>IF(OR('B1. HTT Mortgage Assets'!$F$28=0,D16="[For completion]"),"",D16/'B1. HTT Mortgage Assets'!$F$28)</f>
        <v>1.1904761904761904E-2</v>
      </c>
    </row>
    <row r="17" spans="1:7" x14ac:dyDescent="0.25">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25">
      <c r="A18" s="51" t="s">
        <v>1274</v>
      </c>
      <c r="B18" s="68" t="s">
        <v>1592</v>
      </c>
      <c r="C18" s="127">
        <f>SUM(C15:C17)</f>
        <v>1272.6662273200009</v>
      </c>
      <c r="D18" s="75">
        <f>SUM(D15:D17)</f>
        <v>178</v>
      </c>
      <c r="F18" s="131">
        <f>SUM(F15:F17)</f>
        <v>0.3771866079560432</v>
      </c>
      <c r="G18" s="131">
        <f>SUM(G15:G17)</f>
        <v>0.15136054421768708</v>
      </c>
    </row>
    <row r="19" spans="1:7" hidden="1" x14ac:dyDescent="0.25">
      <c r="A19" s="68" t="s">
        <v>1778</v>
      </c>
      <c r="B19" s="155" t="s">
        <v>141</v>
      </c>
      <c r="C19" s="153"/>
      <c r="D19" s="153"/>
      <c r="F19" s="68"/>
      <c r="G19" s="68"/>
    </row>
    <row r="20" spans="1:7" hidden="1" x14ac:dyDescent="0.25">
      <c r="A20" s="68" t="s">
        <v>1779</v>
      </c>
      <c r="B20" s="155" t="s">
        <v>141</v>
      </c>
      <c r="C20" s="153"/>
      <c r="D20" s="153"/>
      <c r="F20" s="68"/>
      <c r="G20" s="68"/>
    </row>
    <row r="21" spans="1:7" hidden="1" x14ac:dyDescent="0.25">
      <c r="A21" s="68" t="s">
        <v>1780</v>
      </c>
      <c r="B21" s="155" t="s">
        <v>141</v>
      </c>
      <c r="C21" s="153"/>
      <c r="D21" s="153"/>
      <c r="F21" s="68"/>
      <c r="G21" s="68"/>
    </row>
    <row r="22" spans="1:7" hidden="1" x14ac:dyDescent="0.25">
      <c r="A22" s="68" t="s">
        <v>1781</v>
      </c>
      <c r="B22" s="155" t="s">
        <v>141</v>
      </c>
      <c r="C22" s="153"/>
      <c r="D22" s="153"/>
      <c r="F22" s="68"/>
      <c r="G22" s="68"/>
    </row>
    <row r="23" spans="1:7" hidden="1" x14ac:dyDescent="0.25">
      <c r="A23" s="68" t="s">
        <v>1782</v>
      </c>
      <c r="B23" s="155" t="s">
        <v>141</v>
      </c>
      <c r="C23" s="153"/>
      <c r="D23" s="153"/>
      <c r="F23" s="68"/>
      <c r="G23" s="68"/>
    </row>
    <row r="24" spans="1:7" ht="18.75" x14ac:dyDescent="0.25">
      <c r="A24" s="62"/>
      <c r="B24" s="468" t="s">
        <v>1262</v>
      </c>
      <c r="C24" s="468"/>
      <c r="D24" s="62"/>
      <c r="E24" s="62"/>
      <c r="F24" s="62"/>
      <c r="G24" s="62"/>
    </row>
    <row r="25" spans="1:7" x14ac:dyDescent="0.25">
      <c r="A25" s="70"/>
      <c r="B25" s="70" t="s">
        <v>1276</v>
      </c>
      <c r="C25" s="70" t="s">
        <v>109</v>
      </c>
      <c r="D25" s="70"/>
      <c r="E25" s="70"/>
      <c r="F25" s="70" t="s">
        <v>1277</v>
      </c>
      <c r="G25" s="70"/>
    </row>
    <row r="26" spans="1:7" x14ac:dyDescent="0.25">
      <c r="A26" s="51" t="s">
        <v>1278</v>
      </c>
      <c r="B26" s="51" t="s">
        <v>450</v>
      </c>
      <c r="C26" s="149">
        <v>652.14079726999967</v>
      </c>
      <c r="D26" s="125"/>
      <c r="E26" s="51"/>
      <c r="F26" s="131">
        <f>IF($C$29=0,"",IF(C26="[For completion]","",C26/$C$29))</f>
        <v>0.51242091859645533</v>
      </c>
    </row>
    <row r="27" spans="1:7" x14ac:dyDescent="0.25">
      <c r="A27" s="51" t="s">
        <v>1279</v>
      </c>
      <c r="B27" s="51" t="s">
        <v>452</v>
      </c>
      <c r="C27" s="149">
        <v>620.52543005000018</v>
      </c>
      <c r="D27" s="125"/>
      <c r="E27" s="51"/>
      <c r="F27" s="131">
        <f>IF($C$29=0,"",IF(C27="[For completion]","",C27/$C$29))</f>
        <v>0.48757908140354456</v>
      </c>
    </row>
    <row r="28" spans="1:7" x14ac:dyDescent="0.25">
      <c r="A28" s="51" t="s">
        <v>1280</v>
      </c>
      <c r="B28" s="51" t="s">
        <v>137</v>
      </c>
      <c r="C28" s="149">
        <f>SUM(C30:C39)</f>
        <v>0</v>
      </c>
      <c r="D28" s="125"/>
      <c r="E28" s="51"/>
      <c r="F28" s="131">
        <f>IF($C$29=0,"",IF(C28="[For completion]","",C28/$C$29))</f>
        <v>0</v>
      </c>
    </row>
    <row r="29" spans="1:7" x14ac:dyDescent="0.25">
      <c r="A29" s="51" t="s">
        <v>1281</v>
      </c>
      <c r="B29" s="115" t="s">
        <v>139</v>
      </c>
      <c r="C29" s="125">
        <f>SUM(C26:C28)</f>
        <v>1272.66622732</v>
      </c>
      <c r="D29" s="51"/>
      <c r="E29" s="51"/>
      <c r="F29" s="122">
        <f>SUM(F26:F28)</f>
        <v>0.99999999999999989</v>
      </c>
    </row>
    <row r="30" spans="1:7" hidden="1" x14ac:dyDescent="0.25">
      <c r="A30" s="51" t="s">
        <v>1282</v>
      </c>
      <c r="B30" s="79" t="s">
        <v>997</v>
      </c>
      <c r="C30" s="149"/>
      <c r="D30" s="51"/>
      <c r="E30" s="51"/>
      <c r="F30" s="131">
        <f>IF($C$29=0,"",IF(C30="[For completion]","",C30/$C$29))</f>
        <v>0</v>
      </c>
    </row>
    <row r="31" spans="1:7" hidden="1" x14ac:dyDescent="0.25">
      <c r="A31" s="51" t="s">
        <v>1283</v>
      </c>
      <c r="B31" s="79" t="s">
        <v>1783</v>
      </c>
      <c r="C31" s="149"/>
      <c r="D31" s="51"/>
      <c r="E31" s="51"/>
      <c r="F31" s="131">
        <f t="shared" ref="F31:F38" si="0">IF($C$29=0,"",IF(C31="[For completion]","",C31/$C$29))</f>
        <v>0</v>
      </c>
      <c r="G31" s="57"/>
    </row>
    <row r="32" spans="1:7" hidden="1" x14ac:dyDescent="0.25">
      <c r="A32" s="51" t="s">
        <v>1284</v>
      </c>
      <c r="B32" s="79" t="s">
        <v>1784</v>
      </c>
      <c r="C32" s="149"/>
      <c r="D32" s="51"/>
      <c r="E32" s="51"/>
      <c r="F32" s="131">
        <f>IF($C$29=0,"",IF(C32="[For completion]","",C32/$C$29))</f>
        <v>0</v>
      </c>
      <c r="G32" s="57"/>
    </row>
    <row r="33" spans="1:7" hidden="1" x14ac:dyDescent="0.25">
      <c r="A33" s="51" t="s">
        <v>1285</v>
      </c>
      <c r="B33" s="79" t="s">
        <v>1785</v>
      </c>
      <c r="C33" s="149"/>
      <c r="D33" s="51"/>
      <c r="E33" s="51"/>
      <c r="F33" s="131">
        <f t="shared" si="0"/>
        <v>0</v>
      </c>
      <c r="G33" s="57"/>
    </row>
    <row r="34" spans="1:7" hidden="1" x14ac:dyDescent="0.25">
      <c r="A34" s="51" t="s">
        <v>1286</v>
      </c>
      <c r="B34" s="79" t="s">
        <v>1593</v>
      </c>
      <c r="C34" s="149"/>
      <c r="D34" s="51"/>
      <c r="E34" s="51"/>
      <c r="F34" s="131">
        <f t="shared" si="0"/>
        <v>0</v>
      </c>
      <c r="G34" s="57"/>
    </row>
    <row r="35" spans="1:7" hidden="1" x14ac:dyDescent="0.25">
      <c r="A35" s="51" t="s">
        <v>1287</v>
      </c>
      <c r="B35" s="79" t="s">
        <v>1786</v>
      </c>
      <c r="C35" s="149"/>
      <c r="D35" s="51"/>
      <c r="E35" s="51"/>
      <c r="F35" s="131">
        <f t="shared" si="0"/>
        <v>0</v>
      </c>
      <c r="G35" s="57"/>
    </row>
    <row r="36" spans="1:7" hidden="1" x14ac:dyDescent="0.25">
      <c r="A36" s="51" t="s">
        <v>1288</v>
      </c>
      <c r="B36" s="79" t="s">
        <v>1787</v>
      </c>
      <c r="C36" s="149"/>
      <c r="D36" s="51"/>
      <c r="E36" s="51"/>
      <c r="F36" s="131">
        <f t="shared" si="0"/>
        <v>0</v>
      </c>
      <c r="G36" s="57"/>
    </row>
    <row r="37" spans="1:7" hidden="1" x14ac:dyDescent="0.25">
      <c r="A37" s="51" t="s">
        <v>1289</v>
      </c>
      <c r="B37" s="79" t="s">
        <v>1788</v>
      </c>
      <c r="C37" s="149"/>
      <c r="D37" s="51"/>
      <c r="E37" s="51"/>
      <c r="F37" s="131">
        <f t="shared" si="0"/>
        <v>0</v>
      </c>
      <c r="G37" s="57"/>
    </row>
    <row r="38" spans="1:7" hidden="1" x14ac:dyDescent="0.25">
      <c r="A38" s="51" t="s">
        <v>1290</v>
      </c>
      <c r="B38" s="79" t="s">
        <v>1594</v>
      </c>
      <c r="C38" s="149"/>
      <c r="D38" s="51"/>
      <c r="F38" s="131">
        <f t="shared" si="0"/>
        <v>0</v>
      </c>
      <c r="G38" s="57"/>
    </row>
    <row r="39" spans="1:7" hidden="1" x14ac:dyDescent="0.25">
      <c r="A39" s="51" t="s">
        <v>1291</v>
      </c>
      <c r="B39" s="155" t="s">
        <v>2286</v>
      </c>
      <c r="C39" s="149"/>
      <c r="D39" s="51"/>
      <c r="F39" s="68"/>
      <c r="G39" s="68"/>
    </row>
    <row r="40" spans="1:7" hidden="1" x14ac:dyDescent="0.25">
      <c r="A40" s="51" t="s">
        <v>1292</v>
      </c>
      <c r="B40" s="155" t="s">
        <v>141</v>
      </c>
      <c r="C40" s="154"/>
      <c r="D40" s="80"/>
      <c r="F40" s="68"/>
      <c r="G40" s="68"/>
    </row>
    <row r="41" spans="1:7" hidden="1" x14ac:dyDescent="0.25">
      <c r="A41" s="51" t="s">
        <v>1293</v>
      </c>
      <c r="B41" s="155" t="s">
        <v>141</v>
      </c>
      <c r="C41" s="154"/>
      <c r="D41" s="80"/>
      <c r="E41" s="80"/>
      <c r="F41" s="68"/>
      <c r="G41" s="68"/>
    </row>
    <row r="42" spans="1:7" hidden="1" x14ac:dyDescent="0.25">
      <c r="A42" s="51" t="s">
        <v>1294</v>
      </c>
      <c r="B42" s="155" t="s">
        <v>141</v>
      </c>
      <c r="C42" s="154"/>
      <c r="D42" s="80"/>
      <c r="E42" s="80"/>
      <c r="F42" s="68"/>
      <c r="G42" s="68"/>
    </row>
    <row r="43" spans="1:7" hidden="1" x14ac:dyDescent="0.25">
      <c r="A43" s="51" t="s">
        <v>1295</v>
      </c>
      <c r="B43" s="155" t="s">
        <v>141</v>
      </c>
      <c r="C43" s="154"/>
      <c r="D43" s="80"/>
      <c r="E43" s="80"/>
      <c r="F43" s="68"/>
      <c r="G43" s="68"/>
    </row>
    <row r="44" spans="1:7" hidden="1" x14ac:dyDescent="0.25">
      <c r="A44" s="51" t="s">
        <v>1296</v>
      </c>
      <c r="B44" s="155" t="s">
        <v>141</v>
      </c>
      <c r="C44" s="154"/>
      <c r="D44" s="80"/>
      <c r="E44" s="80"/>
      <c r="F44" s="68"/>
      <c r="G44" s="68"/>
    </row>
    <row r="45" spans="1:7" hidden="1" x14ac:dyDescent="0.25">
      <c r="A45" s="51" t="s">
        <v>1297</v>
      </c>
      <c r="B45" s="155" t="s">
        <v>141</v>
      </c>
      <c r="C45" s="154"/>
      <c r="D45" s="80"/>
      <c r="E45" s="80"/>
      <c r="F45" s="68"/>
      <c r="G45" s="68"/>
    </row>
    <row r="46" spans="1:7" hidden="1" x14ac:dyDescent="0.25">
      <c r="A46" s="51" t="s">
        <v>1298</v>
      </c>
      <c r="B46" s="155" t="s">
        <v>141</v>
      </c>
      <c r="C46" s="154"/>
      <c r="D46" s="80"/>
      <c r="E46" s="80"/>
      <c r="F46" s="68"/>
    </row>
    <row r="47" spans="1:7" hidden="1" x14ac:dyDescent="0.25">
      <c r="A47" s="51" t="s">
        <v>1299</v>
      </c>
      <c r="B47" s="155" t="s">
        <v>141</v>
      </c>
      <c r="C47" s="154"/>
      <c r="D47" s="80"/>
      <c r="E47" s="80"/>
      <c r="F47" s="68"/>
    </row>
    <row r="48" spans="1:7" x14ac:dyDescent="0.25">
      <c r="A48" s="70"/>
      <c r="B48" s="70" t="s">
        <v>467</v>
      </c>
      <c r="C48" s="70" t="s">
        <v>468</v>
      </c>
      <c r="D48" s="70" t="s">
        <v>469</v>
      </c>
      <c r="E48" s="70"/>
      <c r="F48" s="70" t="s">
        <v>2035</v>
      </c>
      <c r="G48" s="70"/>
    </row>
    <row r="49" spans="1:7" x14ac:dyDescent="0.25">
      <c r="A49" s="51" t="s">
        <v>1300</v>
      </c>
      <c r="B49" s="51" t="s">
        <v>1595</v>
      </c>
      <c r="C49" s="157">
        <v>145</v>
      </c>
      <c r="D49" s="157">
        <v>33</v>
      </c>
      <c r="E49" s="51"/>
      <c r="F49" s="159">
        <f>C49+D49</f>
        <v>178</v>
      </c>
      <c r="G49" s="68"/>
    </row>
    <row r="50" spans="1:7" hidden="1" x14ac:dyDescent="0.25">
      <c r="A50" s="51" t="s">
        <v>1301</v>
      </c>
      <c r="B50" s="156" t="s">
        <v>474</v>
      </c>
      <c r="C50" s="148"/>
      <c r="D50" s="148"/>
      <c r="E50" s="51"/>
      <c r="F50" s="51"/>
      <c r="G50" s="68"/>
    </row>
    <row r="51" spans="1:7" hidden="1" x14ac:dyDescent="0.25">
      <c r="A51" s="51" t="s">
        <v>1302</v>
      </c>
      <c r="B51" s="156" t="s">
        <v>476</v>
      </c>
      <c r="C51" s="148"/>
      <c r="D51" s="148"/>
      <c r="E51" s="51"/>
      <c r="F51" s="51"/>
      <c r="G51" s="68"/>
    </row>
    <row r="52" spans="1:7" hidden="1" x14ac:dyDescent="0.25">
      <c r="A52" s="51" t="s">
        <v>1303</v>
      </c>
      <c r="B52" s="66"/>
      <c r="C52" s="51"/>
      <c r="D52" s="51"/>
      <c r="E52" s="51"/>
      <c r="F52" s="51"/>
      <c r="G52" s="68"/>
    </row>
    <row r="53" spans="1:7" hidden="1" x14ac:dyDescent="0.25">
      <c r="A53" s="51" t="s">
        <v>1304</v>
      </c>
      <c r="B53" s="66"/>
      <c r="C53" s="51"/>
      <c r="D53" s="51"/>
      <c r="E53" s="51"/>
      <c r="F53" s="51"/>
      <c r="G53" s="68"/>
    </row>
    <row r="54" spans="1:7" hidden="1" x14ac:dyDescent="0.25">
      <c r="A54" s="51" t="s">
        <v>1305</v>
      </c>
      <c r="B54" s="66"/>
      <c r="C54" s="51"/>
      <c r="D54" s="51"/>
      <c r="E54" s="51"/>
      <c r="F54" s="51"/>
      <c r="G54" s="68"/>
    </row>
    <row r="55" spans="1:7" hidden="1" x14ac:dyDescent="0.25">
      <c r="A55" s="51" t="s">
        <v>1306</v>
      </c>
      <c r="B55" s="66"/>
      <c r="C55" s="51"/>
      <c r="D55" s="51"/>
      <c r="E55" s="51"/>
      <c r="F55" s="51"/>
      <c r="G55" s="68"/>
    </row>
    <row r="56" spans="1:7" x14ac:dyDescent="0.25">
      <c r="A56" s="70"/>
      <c r="B56" s="70" t="s">
        <v>479</v>
      </c>
      <c r="C56" s="70" t="s">
        <v>480</v>
      </c>
      <c r="D56" s="70" t="s">
        <v>481</v>
      </c>
      <c r="E56" s="70"/>
      <c r="F56" s="70" t="s">
        <v>1873</v>
      </c>
      <c r="G56" s="70"/>
    </row>
    <row r="57" spans="1:7" x14ac:dyDescent="0.25">
      <c r="A57" s="51" t="s">
        <v>1307</v>
      </c>
      <c r="B57" s="51" t="s">
        <v>483</v>
      </c>
      <c r="C57" s="158">
        <v>0.35338273845883428</v>
      </c>
      <c r="D57" s="158">
        <v>0.8760384305864759</v>
      </c>
      <c r="E57" s="139"/>
      <c r="F57" s="158">
        <v>0.51304785070392589</v>
      </c>
      <c r="G57" s="68"/>
    </row>
    <row r="58" spans="1:7" hidden="1" x14ac:dyDescent="0.25">
      <c r="A58" s="51" t="s">
        <v>1308</v>
      </c>
      <c r="B58" s="51"/>
      <c r="C58" s="122"/>
      <c r="D58" s="122"/>
      <c r="E58" s="139"/>
      <c r="F58" s="122"/>
      <c r="G58" s="68"/>
    </row>
    <row r="59" spans="1:7" hidden="1" x14ac:dyDescent="0.25">
      <c r="A59" s="51" t="s">
        <v>1309</v>
      </c>
      <c r="B59" s="51"/>
      <c r="C59" s="122"/>
      <c r="D59" s="122"/>
      <c r="E59" s="139"/>
      <c r="F59" s="122"/>
      <c r="G59" s="68"/>
    </row>
    <row r="60" spans="1:7" hidden="1" x14ac:dyDescent="0.25">
      <c r="A60" s="51" t="s">
        <v>1310</v>
      </c>
      <c r="B60" s="51"/>
      <c r="C60" s="122"/>
      <c r="D60" s="122"/>
      <c r="E60" s="139"/>
      <c r="F60" s="122"/>
      <c r="G60" s="68"/>
    </row>
    <row r="61" spans="1:7" hidden="1" x14ac:dyDescent="0.25">
      <c r="A61" s="51" t="s">
        <v>1311</v>
      </c>
      <c r="B61" s="51"/>
      <c r="C61" s="122"/>
      <c r="D61" s="122"/>
      <c r="E61" s="139"/>
      <c r="F61" s="122"/>
      <c r="G61" s="68"/>
    </row>
    <row r="62" spans="1:7" hidden="1" x14ac:dyDescent="0.25">
      <c r="A62" s="51" t="s">
        <v>1312</v>
      </c>
      <c r="B62" s="51"/>
      <c r="C62" s="122"/>
      <c r="D62" s="122"/>
      <c r="E62" s="139"/>
      <c r="F62" s="122"/>
      <c r="G62" s="68"/>
    </row>
    <row r="63" spans="1:7" hidden="1" x14ac:dyDescent="0.25">
      <c r="A63" s="51" t="s">
        <v>1313</v>
      </c>
      <c r="B63" s="51"/>
      <c r="C63" s="122"/>
      <c r="D63" s="122"/>
      <c r="E63" s="139"/>
      <c r="F63" s="122"/>
      <c r="G63" s="68"/>
    </row>
    <row r="64" spans="1:7" x14ac:dyDescent="0.25">
      <c r="A64" s="70"/>
      <c r="B64" s="70" t="s">
        <v>490</v>
      </c>
      <c r="C64" s="70" t="s">
        <v>480</v>
      </c>
      <c r="D64" s="70" t="s">
        <v>481</v>
      </c>
      <c r="E64" s="70"/>
      <c r="F64" s="70" t="s">
        <v>1873</v>
      </c>
      <c r="G64" s="70"/>
    </row>
    <row r="65" spans="1:7" x14ac:dyDescent="0.25">
      <c r="A65" s="51" t="s">
        <v>1314</v>
      </c>
      <c r="B65" s="92" t="s">
        <v>492</v>
      </c>
      <c r="C65" s="121">
        <f>SUM(C66:C92)</f>
        <v>1</v>
      </c>
      <c r="D65" s="121">
        <f>SUM(D66:D92)</f>
        <v>1</v>
      </c>
      <c r="E65" s="122"/>
      <c r="F65" s="121">
        <f>SUM(F66:F92)</f>
        <v>1</v>
      </c>
      <c r="G65" s="68"/>
    </row>
    <row r="66" spans="1:7" x14ac:dyDescent="0.25">
      <c r="A66" s="51" t="s">
        <v>1315</v>
      </c>
      <c r="B66" s="51" t="s">
        <v>494</v>
      </c>
      <c r="C66" s="158">
        <v>0</v>
      </c>
      <c r="D66" s="158">
        <v>0</v>
      </c>
      <c r="E66" s="122"/>
      <c r="F66" s="158">
        <v>0</v>
      </c>
      <c r="G66" s="68"/>
    </row>
    <row r="67" spans="1:7" x14ac:dyDescent="0.25">
      <c r="A67" s="51" t="s">
        <v>1316</v>
      </c>
      <c r="B67" s="51" t="s">
        <v>496</v>
      </c>
      <c r="C67" s="158">
        <v>0</v>
      </c>
      <c r="D67" s="158">
        <v>0</v>
      </c>
      <c r="E67" s="122"/>
      <c r="F67" s="158">
        <v>0</v>
      </c>
      <c r="G67" s="68"/>
    </row>
    <row r="68" spans="1:7" x14ac:dyDescent="0.25">
      <c r="A68" s="51" t="s">
        <v>1317</v>
      </c>
      <c r="B68" s="51" t="s">
        <v>498</v>
      </c>
      <c r="C68" s="158">
        <v>0</v>
      </c>
      <c r="D68" s="158">
        <v>0</v>
      </c>
      <c r="E68" s="122"/>
      <c r="F68" s="158">
        <v>0</v>
      </c>
      <c r="G68" s="68"/>
    </row>
    <row r="69" spans="1:7" x14ac:dyDescent="0.25">
      <c r="A69" s="51" t="s">
        <v>1318</v>
      </c>
      <c r="B69" s="51" t="s">
        <v>500</v>
      </c>
      <c r="C69" s="158">
        <v>0</v>
      </c>
      <c r="D69" s="158">
        <v>0</v>
      </c>
      <c r="E69" s="122"/>
      <c r="F69" s="158">
        <v>0</v>
      </c>
      <c r="G69" s="68"/>
    </row>
    <row r="70" spans="1:7" x14ac:dyDescent="0.25">
      <c r="A70" s="51" t="s">
        <v>1319</v>
      </c>
      <c r="B70" s="51" t="s">
        <v>502</v>
      </c>
      <c r="C70" s="158">
        <v>0</v>
      </c>
      <c r="D70" s="158">
        <v>0</v>
      </c>
      <c r="E70" s="122"/>
      <c r="F70" s="158">
        <v>0</v>
      </c>
      <c r="G70" s="68"/>
    </row>
    <row r="71" spans="1:7" x14ac:dyDescent="0.25">
      <c r="A71" s="51" t="s">
        <v>1320</v>
      </c>
      <c r="B71" s="51" t="s">
        <v>1874</v>
      </c>
      <c r="C71" s="158">
        <v>0</v>
      </c>
      <c r="D71" s="158">
        <v>0</v>
      </c>
      <c r="E71" s="122"/>
      <c r="F71" s="158">
        <v>0</v>
      </c>
      <c r="G71" s="68"/>
    </row>
    <row r="72" spans="1:7" x14ac:dyDescent="0.25">
      <c r="A72" s="51" t="s">
        <v>1321</v>
      </c>
      <c r="B72" s="51" t="s">
        <v>505</v>
      </c>
      <c r="C72" s="158">
        <v>1</v>
      </c>
      <c r="D72" s="158">
        <v>1</v>
      </c>
      <c r="E72" s="122"/>
      <c r="F72" s="158">
        <v>1</v>
      </c>
      <c r="G72" s="68"/>
    </row>
    <row r="73" spans="1:7" x14ac:dyDescent="0.25">
      <c r="A73" s="51" t="s">
        <v>1322</v>
      </c>
      <c r="B73" s="51" t="s">
        <v>507</v>
      </c>
      <c r="C73" s="158">
        <v>0</v>
      </c>
      <c r="D73" s="158">
        <v>0</v>
      </c>
      <c r="E73" s="122"/>
      <c r="F73" s="158">
        <v>0</v>
      </c>
      <c r="G73" s="68"/>
    </row>
    <row r="74" spans="1:7" x14ac:dyDescent="0.25">
      <c r="A74" s="51" t="s">
        <v>1323</v>
      </c>
      <c r="B74" s="51" t="s">
        <v>509</v>
      </c>
      <c r="C74" s="158">
        <v>0</v>
      </c>
      <c r="D74" s="158">
        <v>0</v>
      </c>
      <c r="E74" s="122"/>
      <c r="F74" s="158">
        <v>0</v>
      </c>
      <c r="G74" s="68"/>
    </row>
    <row r="75" spans="1:7" x14ac:dyDescent="0.25">
      <c r="A75" s="51" t="s">
        <v>1324</v>
      </c>
      <c r="B75" s="51" t="s">
        <v>511</v>
      </c>
      <c r="C75" s="158">
        <v>0</v>
      </c>
      <c r="D75" s="158">
        <v>0</v>
      </c>
      <c r="E75" s="122"/>
      <c r="F75" s="158">
        <v>0</v>
      </c>
      <c r="G75" s="68"/>
    </row>
    <row r="76" spans="1:7" x14ac:dyDescent="0.25">
      <c r="A76" s="51" t="s">
        <v>1325</v>
      </c>
      <c r="B76" s="51" t="s">
        <v>513</v>
      </c>
      <c r="C76" s="158">
        <v>0</v>
      </c>
      <c r="D76" s="158">
        <v>0</v>
      </c>
      <c r="E76" s="122"/>
      <c r="F76" s="158">
        <v>0</v>
      </c>
      <c r="G76" s="68"/>
    </row>
    <row r="77" spans="1:7" x14ac:dyDescent="0.25">
      <c r="A77" s="51" t="s">
        <v>1326</v>
      </c>
      <c r="B77" s="51" t="s">
        <v>515</v>
      </c>
      <c r="C77" s="158">
        <v>0</v>
      </c>
      <c r="D77" s="158">
        <v>0</v>
      </c>
      <c r="E77" s="122"/>
      <c r="F77" s="158">
        <v>0</v>
      </c>
      <c r="G77" s="68"/>
    </row>
    <row r="78" spans="1:7" x14ac:dyDescent="0.25">
      <c r="A78" s="51" t="s">
        <v>1327</v>
      </c>
      <c r="B78" s="51" t="s">
        <v>517</v>
      </c>
      <c r="C78" s="158">
        <v>0</v>
      </c>
      <c r="D78" s="158">
        <v>0</v>
      </c>
      <c r="E78" s="122"/>
      <c r="F78" s="158">
        <v>0</v>
      </c>
      <c r="G78" s="68"/>
    </row>
    <row r="79" spans="1:7" x14ac:dyDescent="0.25">
      <c r="A79" s="51" t="s">
        <v>1328</v>
      </c>
      <c r="B79" s="51" t="s">
        <v>519</v>
      </c>
      <c r="C79" s="158">
        <v>0</v>
      </c>
      <c r="D79" s="158">
        <v>0</v>
      </c>
      <c r="E79" s="122"/>
      <c r="F79" s="158">
        <v>0</v>
      </c>
      <c r="G79" s="68"/>
    </row>
    <row r="80" spans="1:7" x14ac:dyDescent="0.25">
      <c r="A80" s="51" t="s">
        <v>1329</v>
      </c>
      <c r="B80" s="51" t="s">
        <v>521</v>
      </c>
      <c r="C80" s="158">
        <v>0</v>
      </c>
      <c r="D80" s="158">
        <v>0</v>
      </c>
      <c r="E80" s="122"/>
      <c r="F80" s="158">
        <v>0</v>
      </c>
      <c r="G80" s="68"/>
    </row>
    <row r="81" spans="1:7" x14ac:dyDescent="0.25">
      <c r="A81" s="51" t="s">
        <v>1330</v>
      </c>
      <c r="B81" s="51" t="s">
        <v>3</v>
      </c>
      <c r="C81" s="158">
        <v>0</v>
      </c>
      <c r="D81" s="158">
        <v>0</v>
      </c>
      <c r="E81" s="122"/>
      <c r="F81" s="158">
        <v>0</v>
      </c>
      <c r="G81" s="68"/>
    </row>
    <row r="82" spans="1:7" x14ac:dyDescent="0.25">
      <c r="A82" s="51" t="s">
        <v>1331</v>
      </c>
      <c r="B82" s="51" t="s">
        <v>524</v>
      </c>
      <c r="C82" s="158">
        <v>0</v>
      </c>
      <c r="D82" s="158">
        <v>0</v>
      </c>
      <c r="E82" s="122"/>
      <c r="F82" s="158">
        <v>0</v>
      </c>
      <c r="G82" s="68"/>
    </row>
    <row r="83" spans="1:7" x14ac:dyDescent="0.25">
      <c r="A83" s="51" t="s">
        <v>1332</v>
      </c>
      <c r="B83" s="51" t="s">
        <v>526</v>
      </c>
      <c r="C83" s="158">
        <v>0</v>
      </c>
      <c r="D83" s="158">
        <v>0</v>
      </c>
      <c r="E83" s="122"/>
      <c r="F83" s="158">
        <v>0</v>
      </c>
      <c r="G83" s="68"/>
    </row>
    <row r="84" spans="1:7" x14ac:dyDescent="0.25">
      <c r="A84" s="51" t="s">
        <v>1333</v>
      </c>
      <c r="B84" s="51" t="s">
        <v>528</v>
      </c>
      <c r="C84" s="158">
        <v>0</v>
      </c>
      <c r="D84" s="158">
        <v>0</v>
      </c>
      <c r="E84" s="122"/>
      <c r="F84" s="158">
        <v>0</v>
      </c>
      <c r="G84" s="68"/>
    </row>
    <row r="85" spans="1:7" x14ac:dyDescent="0.25">
      <c r="A85" s="51" t="s">
        <v>1334</v>
      </c>
      <c r="B85" s="51" t="s">
        <v>530</v>
      </c>
      <c r="C85" s="158">
        <v>0</v>
      </c>
      <c r="D85" s="158">
        <v>0</v>
      </c>
      <c r="E85" s="122"/>
      <c r="F85" s="158">
        <v>0</v>
      </c>
      <c r="G85" s="68"/>
    </row>
    <row r="86" spans="1:7" x14ac:dyDescent="0.25">
      <c r="A86" s="51" t="s">
        <v>1335</v>
      </c>
      <c r="B86" s="51" t="s">
        <v>532</v>
      </c>
      <c r="C86" s="158">
        <v>0</v>
      </c>
      <c r="D86" s="158">
        <v>0</v>
      </c>
      <c r="E86" s="122"/>
      <c r="F86" s="158">
        <v>0</v>
      </c>
      <c r="G86" s="68"/>
    </row>
    <row r="87" spans="1:7" x14ac:dyDescent="0.25">
      <c r="A87" s="51" t="s">
        <v>1336</v>
      </c>
      <c r="B87" s="51" t="s">
        <v>534</v>
      </c>
      <c r="C87" s="158">
        <v>0</v>
      </c>
      <c r="D87" s="158">
        <v>0</v>
      </c>
      <c r="E87" s="122"/>
      <c r="F87" s="158">
        <v>0</v>
      </c>
      <c r="G87" s="68"/>
    </row>
    <row r="88" spans="1:7" x14ac:dyDescent="0.25">
      <c r="A88" s="51" t="s">
        <v>1337</v>
      </c>
      <c r="B88" s="51" t="s">
        <v>536</v>
      </c>
      <c r="C88" s="158">
        <v>0</v>
      </c>
      <c r="D88" s="158">
        <v>0</v>
      </c>
      <c r="E88" s="122"/>
      <c r="F88" s="158">
        <v>0</v>
      </c>
      <c r="G88" s="68"/>
    </row>
    <row r="89" spans="1:7" x14ac:dyDescent="0.25">
      <c r="A89" s="51" t="s">
        <v>1338</v>
      </c>
      <c r="B89" s="51" t="s">
        <v>538</v>
      </c>
      <c r="C89" s="158">
        <v>0</v>
      </c>
      <c r="D89" s="158">
        <v>0</v>
      </c>
      <c r="E89" s="122"/>
      <c r="F89" s="158">
        <v>0</v>
      </c>
      <c r="G89" s="68"/>
    </row>
    <row r="90" spans="1:7" x14ac:dyDescent="0.25">
      <c r="A90" s="51" t="s">
        <v>1339</v>
      </c>
      <c r="B90" s="51" t="s">
        <v>540</v>
      </c>
      <c r="C90" s="158">
        <v>0</v>
      </c>
      <c r="D90" s="158">
        <v>0</v>
      </c>
      <c r="E90" s="122"/>
      <c r="F90" s="158">
        <v>0</v>
      </c>
      <c r="G90" s="68"/>
    </row>
    <row r="91" spans="1:7" x14ac:dyDescent="0.25">
      <c r="A91" s="51" t="s">
        <v>1340</v>
      </c>
      <c r="B91" s="51" t="s">
        <v>542</v>
      </c>
      <c r="C91" s="158">
        <v>0</v>
      </c>
      <c r="D91" s="158">
        <v>0</v>
      </c>
      <c r="E91" s="122"/>
      <c r="F91" s="158">
        <v>0</v>
      </c>
      <c r="G91" s="68"/>
    </row>
    <row r="92" spans="1:7" x14ac:dyDescent="0.25">
      <c r="A92" s="51" t="s">
        <v>1341</v>
      </c>
      <c r="B92" s="51" t="s">
        <v>6</v>
      </c>
      <c r="C92" s="158">
        <v>0</v>
      </c>
      <c r="D92" s="158">
        <v>0</v>
      </c>
      <c r="E92" s="122"/>
      <c r="F92" s="158">
        <v>0</v>
      </c>
      <c r="G92" s="68"/>
    </row>
    <row r="93" spans="1:7" x14ac:dyDescent="0.25">
      <c r="A93" s="51" t="s">
        <v>1342</v>
      </c>
      <c r="B93" s="92" t="s">
        <v>307</v>
      </c>
      <c r="C93" s="121">
        <f>SUM(C94:C96)</f>
        <v>0</v>
      </c>
      <c r="D93" s="121">
        <f>SUM(D94:D96)</f>
        <v>0</v>
      </c>
      <c r="E93" s="121"/>
      <c r="F93" s="121">
        <f>SUM(F94:F96)</f>
        <v>0</v>
      </c>
      <c r="G93" s="68"/>
    </row>
    <row r="94" spans="1:7" x14ac:dyDescent="0.25">
      <c r="A94" s="51" t="s">
        <v>1343</v>
      </c>
      <c r="B94" s="51" t="s">
        <v>548</v>
      </c>
      <c r="C94" s="158">
        <v>0</v>
      </c>
      <c r="D94" s="158">
        <v>0</v>
      </c>
      <c r="E94" s="122"/>
      <c r="F94" s="158">
        <v>0</v>
      </c>
      <c r="G94" s="68"/>
    </row>
    <row r="95" spans="1:7" x14ac:dyDescent="0.25">
      <c r="A95" s="51" t="s">
        <v>1344</v>
      </c>
      <c r="B95" s="51" t="s">
        <v>550</v>
      </c>
      <c r="C95" s="158">
        <v>0</v>
      </c>
      <c r="D95" s="158">
        <v>0</v>
      </c>
      <c r="E95" s="122"/>
      <c r="F95" s="158">
        <v>0</v>
      </c>
      <c r="G95" s="68"/>
    </row>
    <row r="96" spans="1:7" x14ac:dyDescent="0.25">
      <c r="A96" s="51" t="s">
        <v>1345</v>
      </c>
      <c r="B96" s="51" t="s">
        <v>2</v>
      </c>
      <c r="C96" s="158">
        <v>0</v>
      </c>
      <c r="D96" s="158">
        <v>0</v>
      </c>
      <c r="E96" s="122"/>
      <c r="F96" s="158">
        <v>0</v>
      </c>
      <c r="G96" s="68"/>
    </row>
    <row r="97" spans="1:7" x14ac:dyDescent="0.25">
      <c r="A97" s="51" t="s">
        <v>1346</v>
      </c>
      <c r="B97" s="92" t="s">
        <v>137</v>
      </c>
      <c r="C97" s="121">
        <f>SUM(C98:C108)</f>
        <v>0</v>
      </c>
      <c r="D97" s="121">
        <f>SUM(D98:D108)</f>
        <v>0</v>
      </c>
      <c r="E97" s="121"/>
      <c r="F97" s="121">
        <f>SUM(F98:F108)</f>
        <v>0</v>
      </c>
      <c r="G97" s="68"/>
    </row>
    <row r="98" spans="1:7" x14ac:dyDescent="0.25">
      <c r="A98" s="51" t="s">
        <v>1347</v>
      </c>
      <c r="B98" s="68" t="s">
        <v>309</v>
      </c>
      <c r="C98" s="158">
        <v>0</v>
      </c>
      <c r="D98" s="158">
        <v>0</v>
      </c>
      <c r="E98" s="122"/>
      <c r="F98" s="158">
        <v>0</v>
      </c>
      <c r="G98" s="68"/>
    </row>
    <row r="99" spans="1:7" x14ac:dyDescent="0.25">
      <c r="A99" s="51" t="s">
        <v>1348</v>
      </c>
      <c r="B99" s="51" t="s">
        <v>545</v>
      </c>
      <c r="C99" s="158">
        <v>0</v>
      </c>
      <c r="D99" s="158">
        <v>0</v>
      </c>
      <c r="E99" s="122"/>
      <c r="F99" s="158">
        <v>0</v>
      </c>
      <c r="G99" s="68"/>
    </row>
    <row r="100" spans="1:7" x14ac:dyDescent="0.25">
      <c r="A100" s="51" t="s">
        <v>1349</v>
      </c>
      <c r="B100" s="68" t="s">
        <v>311</v>
      </c>
      <c r="C100" s="158">
        <v>0</v>
      </c>
      <c r="D100" s="158">
        <v>0</v>
      </c>
      <c r="E100" s="122"/>
      <c r="F100" s="158">
        <v>0</v>
      </c>
      <c r="G100" s="68"/>
    </row>
    <row r="101" spans="1:7" x14ac:dyDescent="0.25">
      <c r="A101" s="51" t="s">
        <v>1350</v>
      </c>
      <c r="B101" s="68" t="s">
        <v>313</v>
      </c>
      <c r="C101" s="158">
        <v>0</v>
      </c>
      <c r="D101" s="158">
        <v>0</v>
      </c>
      <c r="E101" s="122"/>
      <c r="F101" s="158">
        <v>0</v>
      </c>
      <c r="G101" s="68"/>
    </row>
    <row r="102" spans="1:7" x14ac:dyDescent="0.25">
      <c r="A102" s="51" t="s">
        <v>1351</v>
      </c>
      <c r="B102" s="68" t="s">
        <v>12</v>
      </c>
      <c r="C102" s="158">
        <v>0</v>
      </c>
      <c r="D102" s="158">
        <v>0</v>
      </c>
      <c r="E102" s="122"/>
      <c r="F102" s="158">
        <v>0</v>
      </c>
      <c r="G102" s="68"/>
    </row>
    <row r="103" spans="1:7" x14ac:dyDescent="0.25">
      <c r="A103" s="51" t="s">
        <v>1352</v>
      </c>
      <c r="B103" s="68" t="s">
        <v>316</v>
      </c>
      <c r="C103" s="158">
        <v>0</v>
      </c>
      <c r="D103" s="158">
        <v>0</v>
      </c>
      <c r="E103" s="122"/>
      <c r="F103" s="158">
        <v>0</v>
      </c>
      <c r="G103" s="68"/>
    </row>
    <row r="104" spans="1:7" x14ac:dyDescent="0.25">
      <c r="A104" s="51" t="s">
        <v>1353</v>
      </c>
      <c r="B104" s="68" t="s">
        <v>318</v>
      </c>
      <c r="C104" s="158">
        <v>0</v>
      </c>
      <c r="D104" s="158">
        <v>0</v>
      </c>
      <c r="E104" s="122"/>
      <c r="F104" s="158">
        <v>0</v>
      </c>
      <c r="G104" s="68"/>
    </row>
    <row r="105" spans="1:7" x14ac:dyDescent="0.25">
      <c r="A105" s="51" t="s">
        <v>1354</v>
      </c>
      <c r="B105" s="68" t="s">
        <v>320</v>
      </c>
      <c r="C105" s="158">
        <v>0</v>
      </c>
      <c r="D105" s="158">
        <v>0</v>
      </c>
      <c r="E105" s="122"/>
      <c r="F105" s="158">
        <v>0</v>
      </c>
      <c r="G105" s="68"/>
    </row>
    <row r="106" spans="1:7" x14ac:dyDescent="0.25">
      <c r="A106" s="51" t="s">
        <v>1355</v>
      </c>
      <c r="B106" s="68" t="s">
        <v>322</v>
      </c>
      <c r="C106" s="158">
        <v>0</v>
      </c>
      <c r="D106" s="158">
        <v>0</v>
      </c>
      <c r="E106" s="122"/>
      <c r="F106" s="158">
        <v>0</v>
      </c>
      <c r="G106" s="68"/>
    </row>
    <row r="107" spans="1:7" x14ac:dyDescent="0.25">
      <c r="A107" s="51" t="s">
        <v>1356</v>
      </c>
      <c r="B107" s="68" t="s">
        <v>324</v>
      </c>
      <c r="C107" s="158">
        <v>0</v>
      </c>
      <c r="D107" s="158">
        <v>0</v>
      </c>
      <c r="E107" s="122"/>
      <c r="F107" s="158">
        <v>0</v>
      </c>
      <c r="G107" s="68"/>
    </row>
    <row r="108" spans="1:7" x14ac:dyDescent="0.25">
      <c r="A108" s="51" t="s">
        <v>1357</v>
      </c>
      <c r="B108" s="68" t="s">
        <v>137</v>
      </c>
      <c r="C108" s="158">
        <v>0</v>
      </c>
      <c r="D108" s="158">
        <v>0</v>
      </c>
      <c r="E108" s="122"/>
      <c r="F108" s="158">
        <v>0</v>
      </c>
      <c r="G108" s="68"/>
    </row>
    <row r="109" spans="1:7" hidden="1" x14ac:dyDescent="0.25">
      <c r="A109" s="51" t="s">
        <v>1629</v>
      </c>
      <c r="B109" s="155" t="s">
        <v>141</v>
      </c>
      <c r="C109" s="158"/>
      <c r="D109" s="158"/>
      <c r="E109" s="122"/>
      <c r="F109" s="158"/>
      <c r="G109" s="68"/>
    </row>
    <row r="110" spans="1:7" hidden="1" x14ac:dyDescent="0.25">
      <c r="A110" s="51" t="s">
        <v>1630</v>
      </c>
      <c r="B110" s="155" t="s">
        <v>141</v>
      </c>
      <c r="C110" s="158"/>
      <c r="D110" s="158"/>
      <c r="E110" s="122"/>
      <c r="F110" s="158"/>
      <c r="G110" s="68"/>
    </row>
    <row r="111" spans="1:7" hidden="1" x14ac:dyDescent="0.25">
      <c r="A111" s="51" t="s">
        <v>1631</v>
      </c>
      <c r="B111" s="155" t="s">
        <v>141</v>
      </c>
      <c r="C111" s="158"/>
      <c r="D111" s="158"/>
      <c r="E111" s="122"/>
      <c r="F111" s="158"/>
      <c r="G111" s="68"/>
    </row>
    <row r="112" spans="1:7" hidden="1" x14ac:dyDescent="0.25">
      <c r="A112" s="51" t="s">
        <v>1632</v>
      </c>
      <c r="B112" s="155" t="s">
        <v>141</v>
      </c>
      <c r="C112" s="158"/>
      <c r="D112" s="158"/>
      <c r="E112" s="122"/>
      <c r="F112" s="158"/>
      <c r="G112" s="68"/>
    </row>
    <row r="113" spans="1:7" hidden="1" x14ac:dyDescent="0.25">
      <c r="A113" s="51" t="s">
        <v>1633</v>
      </c>
      <c r="B113" s="155" t="s">
        <v>141</v>
      </c>
      <c r="C113" s="158"/>
      <c r="D113" s="158"/>
      <c r="E113" s="122"/>
      <c r="F113" s="158"/>
      <c r="G113" s="68"/>
    </row>
    <row r="114" spans="1:7" hidden="1" x14ac:dyDescent="0.25">
      <c r="A114" s="51" t="s">
        <v>1634</v>
      </c>
      <c r="B114" s="155" t="s">
        <v>141</v>
      </c>
      <c r="C114" s="158"/>
      <c r="D114" s="158"/>
      <c r="E114" s="122"/>
      <c r="F114" s="158"/>
      <c r="G114" s="68"/>
    </row>
    <row r="115" spans="1:7" hidden="1" x14ac:dyDescent="0.25">
      <c r="A115" s="51" t="s">
        <v>1635</v>
      </c>
      <c r="B115" s="155" t="s">
        <v>141</v>
      </c>
      <c r="C115" s="158"/>
      <c r="D115" s="158"/>
      <c r="E115" s="122"/>
      <c r="F115" s="158"/>
      <c r="G115" s="68"/>
    </row>
    <row r="116" spans="1:7" hidden="1" x14ac:dyDescent="0.25">
      <c r="A116" s="51" t="s">
        <v>1636</v>
      </c>
      <c r="B116" s="155" t="s">
        <v>141</v>
      </c>
      <c r="C116" s="158"/>
      <c r="D116" s="158"/>
      <c r="E116" s="122"/>
      <c r="F116" s="158"/>
      <c r="G116" s="68"/>
    </row>
    <row r="117" spans="1:7" hidden="1" x14ac:dyDescent="0.25">
      <c r="A117" s="51" t="s">
        <v>1637</v>
      </c>
      <c r="B117" s="155" t="s">
        <v>141</v>
      </c>
      <c r="C117" s="158"/>
      <c r="D117" s="158"/>
      <c r="E117" s="122"/>
      <c r="F117" s="158"/>
      <c r="G117" s="68"/>
    </row>
    <row r="118" spans="1:7" hidden="1" x14ac:dyDescent="0.25">
      <c r="A118" s="51" t="s">
        <v>1638</v>
      </c>
      <c r="B118" s="155" t="s">
        <v>141</v>
      </c>
      <c r="C118" s="158"/>
      <c r="D118" s="158"/>
      <c r="E118" s="122"/>
      <c r="F118" s="158"/>
      <c r="G118" s="68"/>
    </row>
    <row r="119" spans="1:7" x14ac:dyDescent="0.25">
      <c r="A119" s="70"/>
      <c r="B119" s="70" t="s">
        <v>1175</v>
      </c>
      <c r="C119" s="70" t="s">
        <v>480</v>
      </c>
      <c r="D119" s="70" t="s">
        <v>481</v>
      </c>
      <c r="E119" s="70"/>
      <c r="F119" s="70" t="s">
        <v>448</v>
      </c>
      <c r="G119" s="70"/>
    </row>
    <row r="120" spans="1:7" x14ac:dyDescent="0.25">
      <c r="A120" s="51" t="s">
        <v>1358</v>
      </c>
      <c r="B120" s="153" t="s">
        <v>2421</v>
      </c>
      <c r="C120" s="158">
        <v>0.21733067200106587</v>
      </c>
      <c r="D120" s="158">
        <v>5.1583457357131733E-2</v>
      </c>
      <c r="E120" s="122"/>
      <c r="F120" s="158">
        <v>0.13651579733978036</v>
      </c>
      <c r="G120" s="68"/>
    </row>
    <row r="121" spans="1:7" x14ac:dyDescent="0.25">
      <c r="A121" s="51" t="s">
        <v>1359</v>
      </c>
      <c r="B121" s="153" t="s">
        <v>2422</v>
      </c>
      <c r="C121" s="158">
        <v>0.17011180339338564</v>
      </c>
      <c r="D121" s="158">
        <v>1.0431254347591264E-2</v>
      </c>
      <c r="E121" s="122"/>
      <c r="F121" s="158">
        <v>9.2254907971623598E-2</v>
      </c>
      <c r="G121" s="68"/>
    </row>
    <row r="122" spans="1:7" x14ac:dyDescent="0.25">
      <c r="A122" s="51" t="s">
        <v>1360</v>
      </c>
      <c r="B122" s="153" t="s">
        <v>2423</v>
      </c>
      <c r="C122" s="158">
        <v>0.1417738943906634</v>
      </c>
      <c r="D122" s="158">
        <v>0.39007012347664222</v>
      </c>
      <c r="E122" s="122"/>
      <c r="F122" s="158">
        <v>0.26283794168436897</v>
      </c>
      <c r="G122" s="68"/>
    </row>
    <row r="123" spans="1:7" x14ac:dyDescent="0.25">
      <c r="A123" s="51" t="s">
        <v>1361</v>
      </c>
      <c r="B123" s="153" t="s">
        <v>2424</v>
      </c>
      <c r="C123" s="158">
        <v>0.3019015128852407</v>
      </c>
      <c r="D123" s="158">
        <v>0.50958108668410418</v>
      </c>
      <c r="E123" s="122"/>
      <c r="F123" s="158">
        <v>0.40316172870437017</v>
      </c>
      <c r="G123" s="68"/>
    </row>
    <row r="124" spans="1:7" x14ac:dyDescent="0.25">
      <c r="A124" s="51" t="s">
        <v>1362</v>
      </c>
      <c r="B124" s="153" t="s">
        <v>2425</v>
      </c>
      <c r="C124" s="158">
        <v>0.16888211732964439</v>
      </c>
      <c r="D124" s="158">
        <v>3.8334078134530762E-2</v>
      </c>
      <c r="E124" s="122"/>
      <c r="F124" s="158">
        <v>0.10522962429985698</v>
      </c>
      <c r="G124" s="68"/>
    </row>
    <row r="125" spans="1:7" hidden="1" x14ac:dyDescent="0.25">
      <c r="A125" s="51" t="s">
        <v>1363</v>
      </c>
      <c r="B125" s="153"/>
      <c r="C125" s="158"/>
      <c r="D125" s="158"/>
      <c r="E125" s="122"/>
      <c r="F125" s="158"/>
      <c r="G125" s="68"/>
    </row>
    <row r="126" spans="1:7" hidden="1" x14ac:dyDescent="0.25">
      <c r="A126" s="51" t="s">
        <v>1364</v>
      </c>
      <c r="B126" s="153"/>
      <c r="C126" s="158"/>
      <c r="D126" s="158"/>
      <c r="E126" s="122"/>
      <c r="F126" s="158"/>
      <c r="G126" s="68"/>
    </row>
    <row r="127" spans="1:7" hidden="1" x14ac:dyDescent="0.25">
      <c r="A127" s="51" t="s">
        <v>1365</v>
      </c>
      <c r="B127" s="153"/>
      <c r="C127" s="158"/>
      <c r="D127" s="158"/>
      <c r="E127" s="122"/>
      <c r="F127" s="158"/>
      <c r="G127" s="68"/>
    </row>
    <row r="128" spans="1:7" hidden="1" x14ac:dyDescent="0.25">
      <c r="A128" s="51" t="s">
        <v>1366</v>
      </c>
      <c r="B128" s="153"/>
      <c r="C128" s="158"/>
      <c r="D128" s="158"/>
      <c r="E128" s="122"/>
      <c r="F128" s="158"/>
      <c r="G128" s="68"/>
    </row>
    <row r="129" spans="1:7" hidden="1" x14ac:dyDescent="0.25">
      <c r="A129" s="51" t="s">
        <v>1367</v>
      </c>
      <c r="B129" s="153"/>
      <c r="C129" s="158"/>
      <c r="D129" s="158"/>
      <c r="E129" s="122"/>
      <c r="F129" s="158"/>
      <c r="G129" s="68"/>
    </row>
    <row r="130" spans="1:7" hidden="1" x14ac:dyDescent="0.25">
      <c r="A130" s="51" t="s">
        <v>1368</v>
      </c>
      <c r="B130" s="153"/>
      <c r="C130" s="158"/>
      <c r="D130" s="158"/>
      <c r="E130" s="122"/>
      <c r="F130" s="158"/>
      <c r="G130" s="68"/>
    </row>
    <row r="131" spans="1:7" hidden="1" x14ac:dyDescent="0.25">
      <c r="A131" s="51" t="s">
        <v>1369</v>
      </c>
      <c r="B131" s="153"/>
      <c r="C131" s="158"/>
      <c r="D131" s="158"/>
      <c r="E131" s="122"/>
      <c r="F131" s="158"/>
      <c r="G131" s="68"/>
    </row>
    <row r="132" spans="1:7" hidden="1" x14ac:dyDescent="0.25">
      <c r="A132" s="51" t="s">
        <v>1370</v>
      </c>
      <c r="B132" s="153"/>
      <c r="C132" s="158"/>
      <c r="D132" s="158"/>
      <c r="E132" s="122"/>
      <c r="F132" s="158"/>
      <c r="G132" s="68"/>
    </row>
    <row r="133" spans="1:7" hidden="1" x14ac:dyDescent="0.25">
      <c r="A133" s="51" t="s">
        <v>1371</v>
      </c>
      <c r="B133" s="153"/>
      <c r="C133" s="158"/>
      <c r="D133" s="158"/>
      <c r="E133" s="122"/>
      <c r="F133" s="158"/>
      <c r="G133" s="68"/>
    </row>
    <row r="134" spans="1:7" hidden="1" x14ac:dyDescent="0.25">
      <c r="A134" s="51" t="s">
        <v>1372</v>
      </c>
      <c r="B134" s="153"/>
      <c r="C134" s="158"/>
      <c r="D134" s="158"/>
      <c r="E134" s="122"/>
      <c r="F134" s="158"/>
      <c r="G134" s="68"/>
    </row>
    <row r="135" spans="1:7" hidden="1" x14ac:dyDescent="0.25">
      <c r="A135" s="51" t="s">
        <v>1373</v>
      </c>
      <c r="B135" s="153"/>
      <c r="C135" s="158"/>
      <c r="D135" s="158"/>
      <c r="E135" s="122"/>
      <c r="F135" s="158"/>
      <c r="G135" s="68"/>
    </row>
    <row r="136" spans="1:7" hidden="1" x14ac:dyDescent="0.25">
      <c r="A136" s="51" t="s">
        <v>1374</v>
      </c>
      <c r="B136" s="153"/>
      <c r="C136" s="158"/>
      <c r="D136" s="158"/>
      <c r="E136" s="122"/>
      <c r="F136" s="158"/>
      <c r="G136" s="68"/>
    </row>
    <row r="137" spans="1:7" hidden="1" x14ac:dyDescent="0.25">
      <c r="A137" s="51" t="s">
        <v>1375</v>
      </c>
      <c r="B137" s="153"/>
      <c r="C137" s="158"/>
      <c r="D137" s="158"/>
      <c r="E137" s="122"/>
      <c r="F137" s="158"/>
      <c r="G137" s="68"/>
    </row>
    <row r="138" spans="1:7" hidden="1" x14ac:dyDescent="0.25">
      <c r="A138" s="51" t="s">
        <v>1376</v>
      </c>
      <c r="B138" s="153"/>
      <c r="C138" s="158"/>
      <c r="D138" s="158"/>
      <c r="E138" s="122"/>
      <c r="F138" s="158"/>
      <c r="G138" s="68"/>
    </row>
    <row r="139" spans="1:7" hidden="1" x14ac:dyDescent="0.25">
      <c r="A139" s="51" t="s">
        <v>1377</v>
      </c>
      <c r="B139" s="153"/>
      <c r="C139" s="158"/>
      <c r="D139" s="158"/>
      <c r="E139" s="122"/>
      <c r="F139" s="158"/>
      <c r="G139" s="68"/>
    </row>
    <row r="140" spans="1:7" hidden="1" x14ac:dyDescent="0.25">
      <c r="A140" s="51" t="s">
        <v>1378</v>
      </c>
      <c r="B140" s="153"/>
      <c r="C140" s="158"/>
      <c r="D140" s="158"/>
      <c r="E140" s="122"/>
      <c r="F140" s="158"/>
      <c r="G140" s="68"/>
    </row>
    <row r="141" spans="1:7" hidden="1" x14ac:dyDescent="0.25">
      <c r="A141" s="51" t="s">
        <v>1379</v>
      </c>
      <c r="B141" s="153"/>
      <c r="C141" s="158"/>
      <c r="D141" s="158"/>
      <c r="E141" s="122"/>
      <c r="F141" s="158"/>
      <c r="G141" s="68"/>
    </row>
    <row r="142" spans="1:7" hidden="1" x14ac:dyDescent="0.25">
      <c r="A142" s="51" t="s">
        <v>1380</v>
      </c>
      <c r="B142" s="153"/>
      <c r="C142" s="158"/>
      <c r="D142" s="158"/>
      <c r="E142" s="122"/>
      <c r="F142" s="158"/>
      <c r="G142" s="68"/>
    </row>
    <row r="143" spans="1:7" hidden="1" x14ac:dyDescent="0.25">
      <c r="A143" s="51" t="s">
        <v>1381</v>
      </c>
      <c r="B143" s="153"/>
      <c r="C143" s="158"/>
      <c r="D143" s="158"/>
      <c r="E143" s="122"/>
      <c r="F143" s="158"/>
      <c r="G143" s="68"/>
    </row>
    <row r="144" spans="1:7" hidden="1" x14ac:dyDescent="0.25">
      <c r="A144" s="51" t="s">
        <v>1382</v>
      </c>
      <c r="B144" s="153"/>
      <c r="C144" s="158"/>
      <c r="D144" s="158"/>
      <c r="E144" s="122"/>
      <c r="F144" s="158"/>
      <c r="G144" s="68"/>
    </row>
    <row r="145" spans="1:7" hidden="1" x14ac:dyDescent="0.25">
      <c r="A145" s="51" t="s">
        <v>1383</v>
      </c>
      <c r="B145" s="153"/>
      <c r="C145" s="158"/>
      <c r="D145" s="158"/>
      <c r="E145" s="122"/>
      <c r="F145" s="158"/>
      <c r="G145" s="68"/>
    </row>
    <row r="146" spans="1:7" hidden="1" x14ac:dyDescent="0.25">
      <c r="A146" s="51" t="s">
        <v>1384</v>
      </c>
      <c r="B146" s="153"/>
      <c r="C146" s="158"/>
      <c r="D146" s="158"/>
      <c r="E146" s="122"/>
      <c r="F146" s="158"/>
      <c r="G146" s="68"/>
    </row>
    <row r="147" spans="1:7" hidden="1" x14ac:dyDescent="0.25">
      <c r="A147" s="51" t="s">
        <v>1385</v>
      </c>
      <c r="B147" s="153"/>
      <c r="C147" s="158"/>
      <c r="D147" s="158"/>
      <c r="E147" s="122"/>
      <c r="F147" s="158"/>
      <c r="G147" s="68"/>
    </row>
    <row r="148" spans="1:7" hidden="1" x14ac:dyDescent="0.25">
      <c r="A148" s="51" t="s">
        <v>1386</v>
      </c>
      <c r="B148" s="153"/>
      <c r="C148" s="158"/>
      <c r="D148" s="158"/>
      <c r="E148" s="122"/>
      <c r="F148" s="158"/>
      <c r="G148" s="68"/>
    </row>
    <row r="149" spans="1:7" hidden="1" x14ac:dyDescent="0.25">
      <c r="A149" s="51" t="s">
        <v>1387</v>
      </c>
      <c r="B149" s="153"/>
      <c r="C149" s="158"/>
      <c r="D149" s="158"/>
      <c r="E149" s="122"/>
      <c r="F149" s="158"/>
      <c r="G149" s="68"/>
    </row>
    <row r="150" spans="1:7" hidden="1" x14ac:dyDescent="0.25">
      <c r="A150" s="51" t="s">
        <v>1388</v>
      </c>
      <c r="B150" s="153"/>
      <c r="C150" s="158"/>
      <c r="D150" s="158"/>
      <c r="E150" s="122"/>
      <c r="F150" s="158"/>
      <c r="G150" s="68"/>
    </row>
    <row r="151" spans="1:7" hidden="1" x14ac:dyDescent="0.25">
      <c r="A151" s="51" t="s">
        <v>1389</v>
      </c>
      <c r="B151" s="153"/>
      <c r="C151" s="158"/>
      <c r="D151" s="158"/>
      <c r="E151" s="122"/>
      <c r="F151" s="158"/>
      <c r="G151" s="68"/>
    </row>
    <row r="152" spans="1:7" hidden="1" x14ac:dyDescent="0.25">
      <c r="A152" s="51" t="s">
        <v>1390</v>
      </c>
      <c r="B152" s="153"/>
      <c r="C152" s="158"/>
      <c r="D152" s="158"/>
      <c r="E152" s="122"/>
      <c r="F152" s="158"/>
      <c r="G152" s="68"/>
    </row>
    <row r="153" spans="1:7" hidden="1" x14ac:dyDescent="0.25">
      <c r="A153" s="51" t="s">
        <v>1391</v>
      </c>
      <c r="B153" s="153"/>
      <c r="C153" s="158"/>
      <c r="D153" s="158"/>
      <c r="E153" s="122"/>
      <c r="F153" s="158"/>
      <c r="G153" s="68"/>
    </row>
    <row r="154" spans="1:7" hidden="1" x14ac:dyDescent="0.25">
      <c r="A154" s="51" t="s">
        <v>1392</v>
      </c>
      <c r="B154" s="153"/>
      <c r="C154" s="158"/>
      <c r="D154" s="158"/>
      <c r="E154" s="122"/>
      <c r="F154" s="158"/>
      <c r="G154" s="68"/>
    </row>
    <row r="155" spans="1:7" hidden="1" x14ac:dyDescent="0.25">
      <c r="A155" s="51" t="s">
        <v>1393</v>
      </c>
      <c r="B155" s="153"/>
      <c r="C155" s="158"/>
      <c r="D155" s="158"/>
      <c r="E155" s="122"/>
      <c r="F155" s="158"/>
      <c r="G155" s="68"/>
    </row>
    <row r="156" spans="1:7" hidden="1" x14ac:dyDescent="0.25">
      <c r="A156" s="51" t="s">
        <v>1394</v>
      </c>
      <c r="B156" s="153"/>
      <c r="C156" s="158"/>
      <c r="D156" s="158"/>
      <c r="E156" s="122"/>
      <c r="F156" s="158"/>
      <c r="G156" s="68"/>
    </row>
    <row r="157" spans="1:7" hidden="1" x14ac:dyDescent="0.25">
      <c r="A157" s="51" t="s">
        <v>1395</v>
      </c>
      <c r="B157" s="153"/>
      <c r="C157" s="158"/>
      <c r="D157" s="158"/>
      <c r="E157" s="122"/>
      <c r="F157" s="158"/>
      <c r="G157" s="68"/>
    </row>
    <row r="158" spans="1:7" hidden="1" x14ac:dyDescent="0.25">
      <c r="A158" s="51" t="s">
        <v>1396</v>
      </c>
      <c r="B158" s="153"/>
      <c r="C158" s="158"/>
      <c r="D158" s="158"/>
      <c r="E158" s="122"/>
      <c r="F158" s="158"/>
      <c r="G158" s="68"/>
    </row>
    <row r="159" spans="1:7" hidden="1" x14ac:dyDescent="0.25">
      <c r="A159" s="51" t="s">
        <v>1397</v>
      </c>
      <c r="B159" s="153"/>
      <c r="C159" s="158"/>
      <c r="D159" s="158"/>
      <c r="E159" s="122"/>
      <c r="F159" s="158"/>
      <c r="G159" s="68"/>
    </row>
    <row r="160" spans="1:7" hidden="1" x14ac:dyDescent="0.25">
      <c r="A160" s="51" t="s">
        <v>1398</v>
      </c>
      <c r="B160" s="153"/>
      <c r="C160" s="158"/>
      <c r="D160" s="158"/>
      <c r="E160" s="122"/>
      <c r="F160" s="158"/>
      <c r="G160" s="68"/>
    </row>
    <row r="161" spans="1:7" hidden="1" x14ac:dyDescent="0.25">
      <c r="A161" s="51" t="s">
        <v>1399</v>
      </c>
      <c r="B161" s="153"/>
      <c r="C161" s="158"/>
      <c r="D161" s="158"/>
      <c r="E161" s="122"/>
      <c r="F161" s="158"/>
      <c r="G161" s="68"/>
    </row>
    <row r="162" spans="1:7" hidden="1" x14ac:dyDescent="0.25">
      <c r="A162" s="51" t="s">
        <v>1400</v>
      </c>
      <c r="B162" s="153"/>
      <c r="C162" s="158"/>
      <c r="D162" s="158"/>
      <c r="E162" s="122"/>
      <c r="F162" s="158"/>
      <c r="G162" s="68"/>
    </row>
    <row r="163" spans="1:7" hidden="1" x14ac:dyDescent="0.25">
      <c r="A163" s="51" t="s">
        <v>1401</v>
      </c>
      <c r="B163" s="153"/>
      <c r="C163" s="158"/>
      <c r="D163" s="158"/>
      <c r="E163" s="122"/>
      <c r="F163" s="158"/>
      <c r="G163" s="68"/>
    </row>
    <row r="164" spans="1:7" hidden="1" x14ac:dyDescent="0.25">
      <c r="A164" s="51" t="s">
        <v>1402</v>
      </c>
      <c r="B164" s="153"/>
      <c r="C164" s="158"/>
      <c r="D164" s="158"/>
      <c r="E164" s="122"/>
      <c r="F164" s="158"/>
      <c r="G164" s="68"/>
    </row>
    <row r="165" spans="1:7" hidden="1" x14ac:dyDescent="0.25">
      <c r="A165" s="51" t="s">
        <v>1403</v>
      </c>
      <c r="B165" s="153"/>
      <c r="C165" s="158"/>
      <c r="D165" s="158"/>
      <c r="E165" s="122"/>
      <c r="F165" s="158"/>
      <c r="G165" s="68"/>
    </row>
    <row r="166" spans="1:7" hidden="1" x14ac:dyDescent="0.25">
      <c r="A166" s="51" t="s">
        <v>1404</v>
      </c>
      <c r="B166" s="153"/>
      <c r="C166" s="158"/>
      <c r="D166" s="158"/>
      <c r="E166" s="122"/>
      <c r="F166" s="158"/>
      <c r="G166" s="68"/>
    </row>
    <row r="167" spans="1:7" hidden="1" x14ac:dyDescent="0.25">
      <c r="A167" s="51" t="s">
        <v>1405</v>
      </c>
      <c r="B167" s="153"/>
      <c r="C167" s="158"/>
      <c r="D167" s="158"/>
      <c r="E167" s="122"/>
      <c r="F167" s="158"/>
      <c r="G167" s="68"/>
    </row>
    <row r="168" spans="1:7" hidden="1" x14ac:dyDescent="0.25">
      <c r="A168" s="51" t="s">
        <v>1406</v>
      </c>
      <c r="B168" s="153"/>
      <c r="C168" s="158"/>
      <c r="D168" s="158"/>
      <c r="E168" s="122"/>
      <c r="F168" s="158"/>
      <c r="G168" s="68"/>
    </row>
    <row r="169" spans="1:7" hidden="1" x14ac:dyDescent="0.25">
      <c r="A169" s="51" t="s">
        <v>1407</v>
      </c>
      <c r="B169" s="153"/>
      <c r="C169" s="158"/>
      <c r="D169" s="158"/>
      <c r="E169" s="122"/>
      <c r="F169" s="158"/>
      <c r="G169" s="68"/>
    </row>
    <row r="170" spans="1:7" x14ac:dyDescent="0.25">
      <c r="A170" s="70"/>
      <c r="B170" s="70" t="s">
        <v>604</v>
      </c>
      <c r="C170" s="70" t="s">
        <v>480</v>
      </c>
      <c r="D170" s="70" t="s">
        <v>481</v>
      </c>
      <c r="E170" s="70"/>
      <c r="F170" s="70" t="s">
        <v>448</v>
      </c>
      <c r="G170" s="70"/>
    </row>
    <row r="171" spans="1:7" x14ac:dyDescent="0.25">
      <c r="A171" s="51" t="s">
        <v>1408</v>
      </c>
      <c r="B171" s="51" t="s">
        <v>606</v>
      </c>
      <c r="C171" s="158">
        <v>1</v>
      </c>
      <c r="D171" s="158">
        <v>1</v>
      </c>
      <c r="E171" s="123"/>
      <c r="F171" s="158">
        <v>1</v>
      </c>
      <c r="G171" s="68"/>
    </row>
    <row r="172" spans="1:7" x14ac:dyDescent="0.25">
      <c r="A172" s="51" t="s">
        <v>1409</v>
      </c>
      <c r="B172" s="51" t="s">
        <v>608</v>
      </c>
      <c r="C172" s="158">
        <f>C174+C175+C176+C177</f>
        <v>0</v>
      </c>
      <c r="D172" s="158">
        <f>D174+D175+D176+D177</f>
        <v>0</v>
      </c>
      <c r="E172" s="123"/>
      <c r="F172" s="158">
        <f>F174+F175+F176+F177</f>
        <v>0</v>
      </c>
      <c r="G172" s="68"/>
    </row>
    <row r="173" spans="1:7" x14ac:dyDescent="0.25">
      <c r="A173" s="51" t="s">
        <v>1410</v>
      </c>
      <c r="B173" s="51" t="s">
        <v>137</v>
      </c>
      <c r="C173" s="158">
        <v>0</v>
      </c>
      <c r="D173" s="158">
        <v>0</v>
      </c>
      <c r="E173" s="123"/>
      <c r="F173" s="158">
        <v>0</v>
      </c>
      <c r="G173" s="68"/>
    </row>
    <row r="174" spans="1:7" x14ac:dyDescent="0.25">
      <c r="A174" s="51" t="s">
        <v>1411</v>
      </c>
      <c r="B174" s="148" t="s">
        <v>2426</v>
      </c>
      <c r="C174" s="158">
        <v>0</v>
      </c>
      <c r="D174" s="158">
        <v>0</v>
      </c>
      <c r="E174" s="123"/>
      <c r="F174" s="158">
        <v>0</v>
      </c>
      <c r="G174" s="68"/>
    </row>
    <row r="175" spans="1:7" x14ac:dyDescent="0.25">
      <c r="A175" s="51" t="s">
        <v>1412</v>
      </c>
      <c r="B175" s="148" t="s">
        <v>2427</v>
      </c>
      <c r="C175" s="158">
        <v>0</v>
      </c>
      <c r="D175" s="158">
        <v>0</v>
      </c>
      <c r="E175" s="123"/>
      <c r="F175" s="158">
        <v>0</v>
      </c>
      <c r="G175" s="68"/>
    </row>
    <row r="176" spans="1:7" x14ac:dyDescent="0.25">
      <c r="A176" s="51" t="s">
        <v>1413</v>
      </c>
      <c r="B176" s="148" t="s">
        <v>2428</v>
      </c>
      <c r="C176" s="158">
        <v>0</v>
      </c>
      <c r="D176" s="158">
        <v>0</v>
      </c>
      <c r="E176" s="123"/>
      <c r="F176" s="158">
        <v>0</v>
      </c>
      <c r="G176" s="68"/>
    </row>
    <row r="177" spans="1:7" x14ac:dyDescent="0.25">
      <c r="A177" s="51" t="s">
        <v>1414</v>
      </c>
      <c r="B177" s="148" t="s">
        <v>2429</v>
      </c>
      <c r="C177" s="158">
        <v>0</v>
      </c>
      <c r="D177" s="158">
        <v>0</v>
      </c>
      <c r="E177" s="123"/>
      <c r="F177" s="158">
        <v>0</v>
      </c>
      <c r="G177" s="68"/>
    </row>
    <row r="178" spans="1:7" hidden="1" x14ac:dyDescent="0.25">
      <c r="A178" s="51" t="s">
        <v>1415</v>
      </c>
      <c r="B178" s="148"/>
      <c r="C178" s="158"/>
      <c r="D178" s="158"/>
      <c r="E178" s="123"/>
      <c r="F178" s="158"/>
      <c r="G178" s="68"/>
    </row>
    <row r="179" spans="1:7" hidden="1" x14ac:dyDescent="0.25">
      <c r="A179" s="51" t="s">
        <v>1416</v>
      </c>
      <c r="B179" s="148"/>
      <c r="C179" s="158"/>
      <c r="D179" s="158"/>
      <c r="E179" s="123"/>
      <c r="F179" s="158"/>
      <c r="G179" s="68"/>
    </row>
    <row r="180" spans="1:7" x14ac:dyDescent="0.25">
      <c r="A180" s="70"/>
      <c r="B180" s="70" t="s">
        <v>616</v>
      </c>
      <c r="C180" s="70" t="s">
        <v>480</v>
      </c>
      <c r="D180" s="70" t="s">
        <v>481</v>
      </c>
      <c r="E180" s="70"/>
      <c r="F180" s="70" t="s">
        <v>448</v>
      </c>
      <c r="G180" s="70"/>
    </row>
    <row r="181" spans="1:7" x14ac:dyDescent="0.25">
      <c r="A181" s="51" t="s">
        <v>1417</v>
      </c>
      <c r="B181" s="51" t="s">
        <v>618</v>
      </c>
      <c r="C181" s="158">
        <v>0</v>
      </c>
      <c r="D181" s="158">
        <v>0</v>
      </c>
      <c r="E181" s="123"/>
      <c r="F181" s="158">
        <v>0</v>
      </c>
      <c r="G181" s="68"/>
    </row>
    <row r="182" spans="1:7" x14ac:dyDescent="0.25">
      <c r="A182" s="51" t="s">
        <v>1418</v>
      </c>
      <c r="B182" s="51" t="s">
        <v>620</v>
      </c>
      <c r="C182" s="158">
        <v>1</v>
      </c>
      <c r="D182" s="158">
        <v>1</v>
      </c>
      <c r="E182" s="123"/>
      <c r="F182" s="158">
        <v>1</v>
      </c>
      <c r="G182" s="68"/>
    </row>
    <row r="183" spans="1:7" x14ac:dyDescent="0.25">
      <c r="A183" s="51" t="s">
        <v>1419</v>
      </c>
      <c r="B183" s="51" t="s">
        <v>137</v>
      </c>
      <c r="C183" s="158">
        <v>0</v>
      </c>
      <c r="D183" s="158">
        <v>0</v>
      </c>
      <c r="E183" s="123"/>
      <c r="F183" s="158">
        <v>0</v>
      </c>
      <c r="G183" s="68"/>
    </row>
    <row r="184" spans="1:7" hidden="1" x14ac:dyDescent="0.25">
      <c r="A184" s="51" t="s">
        <v>1420</v>
      </c>
      <c r="B184" s="148"/>
      <c r="C184" s="148"/>
      <c r="D184" s="148"/>
      <c r="E184" s="49"/>
      <c r="F184" s="148"/>
      <c r="G184" s="68"/>
    </row>
    <row r="185" spans="1:7" hidden="1" x14ac:dyDescent="0.25">
      <c r="A185" s="51" t="s">
        <v>1421</v>
      </c>
      <c r="B185" s="148"/>
      <c r="C185" s="148"/>
      <c r="D185" s="148"/>
      <c r="E185" s="49"/>
      <c r="F185" s="148"/>
      <c r="G185" s="68"/>
    </row>
    <row r="186" spans="1:7" hidden="1" x14ac:dyDescent="0.25">
      <c r="A186" s="51" t="s">
        <v>1422</v>
      </c>
      <c r="B186" s="148"/>
      <c r="C186" s="148"/>
      <c r="D186" s="148"/>
      <c r="E186" s="49"/>
      <c r="F186" s="148"/>
      <c r="G186" s="68"/>
    </row>
    <row r="187" spans="1:7" hidden="1" x14ac:dyDescent="0.25">
      <c r="A187" s="51" t="s">
        <v>1423</v>
      </c>
      <c r="B187" s="148"/>
      <c r="C187" s="148"/>
      <c r="D187" s="148"/>
      <c r="E187" s="49"/>
      <c r="F187" s="148"/>
      <c r="G187" s="68"/>
    </row>
    <row r="188" spans="1:7" hidden="1" x14ac:dyDescent="0.25">
      <c r="A188" s="51" t="s">
        <v>1424</v>
      </c>
      <c r="B188" s="148"/>
      <c r="C188" s="148"/>
      <c r="D188" s="148"/>
      <c r="E188" s="49"/>
      <c r="F188" s="148"/>
      <c r="G188" s="68"/>
    </row>
    <row r="189" spans="1:7" hidden="1" x14ac:dyDescent="0.25">
      <c r="A189" s="51" t="s">
        <v>1425</v>
      </c>
      <c r="B189" s="148"/>
      <c r="C189" s="148"/>
      <c r="D189" s="148"/>
      <c r="E189" s="49"/>
      <c r="F189" s="148"/>
      <c r="G189" s="68"/>
    </row>
    <row r="190" spans="1:7" x14ac:dyDescent="0.25">
      <c r="A190" s="70"/>
      <c r="B190" s="70" t="s">
        <v>628</v>
      </c>
      <c r="C190" s="70" t="s">
        <v>480</v>
      </c>
      <c r="D190" s="70" t="s">
        <v>481</v>
      </c>
      <c r="E190" s="70"/>
      <c r="F190" s="70" t="s">
        <v>448</v>
      </c>
      <c r="G190" s="70"/>
    </row>
    <row r="191" spans="1:7" x14ac:dyDescent="0.25">
      <c r="A191" s="51" t="s">
        <v>1426</v>
      </c>
      <c r="B191" s="47" t="s">
        <v>630</v>
      </c>
      <c r="C191" s="158">
        <v>0</v>
      </c>
      <c r="D191" s="158">
        <v>0</v>
      </c>
      <c r="E191" s="123"/>
      <c r="F191" s="158">
        <v>0</v>
      </c>
      <c r="G191" s="68"/>
    </row>
    <row r="192" spans="1:7" x14ac:dyDescent="0.25">
      <c r="A192" s="51" t="s">
        <v>1427</v>
      </c>
      <c r="B192" s="47" t="s">
        <v>632</v>
      </c>
      <c r="C192" s="158">
        <v>0</v>
      </c>
      <c r="D192" s="158">
        <v>6.4431215005609742E-3</v>
      </c>
      <c r="E192" s="123"/>
      <c r="F192" s="158">
        <v>3.1415312626149471E-3</v>
      </c>
      <c r="G192" s="68"/>
    </row>
    <row r="193" spans="1:7" x14ac:dyDescent="0.25">
      <c r="A193" s="51" t="s">
        <v>1428</v>
      </c>
      <c r="B193" s="47" t="s">
        <v>634</v>
      </c>
      <c r="C193" s="158">
        <v>1.3142782917247013E-2</v>
      </c>
      <c r="D193" s="158">
        <v>2.650662310273838E-2</v>
      </c>
      <c r="E193" s="122"/>
      <c r="F193" s="158">
        <v>1.9658711838912667E-2</v>
      </c>
      <c r="G193" s="68"/>
    </row>
    <row r="194" spans="1:7" x14ac:dyDescent="0.25">
      <c r="A194" s="51" t="s">
        <v>1429</v>
      </c>
      <c r="B194" s="47" t="s">
        <v>636</v>
      </c>
      <c r="C194" s="158">
        <v>8.6870902521599E-2</v>
      </c>
      <c r="D194" s="158">
        <v>4.4387396754683568E-2</v>
      </c>
      <c r="E194" s="122"/>
      <c r="F194" s="158">
        <v>6.6156833804964191E-2</v>
      </c>
      <c r="G194" s="68"/>
    </row>
    <row r="195" spans="1:7" x14ac:dyDescent="0.25">
      <c r="A195" s="51" t="s">
        <v>1430</v>
      </c>
      <c r="B195" s="47" t="s">
        <v>638</v>
      </c>
      <c r="C195" s="158">
        <v>0.89998631456115386</v>
      </c>
      <c r="D195" s="158">
        <v>0.92266285864201714</v>
      </c>
      <c r="E195" s="122"/>
      <c r="F195" s="158">
        <v>0.91104292309350809</v>
      </c>
      <c r="G195" s="68"/>
    </row>
    <row r="196" spans="1:7" hidden="1" x14ac:dyDescent="0.25">
      <c r="A196" s="51" t="s">
        <v>1880</v>
      </c>
      <c r="B196" s="156"/>
      <c r="C196" s="158"/>
      <c r="D196" s="158"/>
      <c r="E196" s="122"/>
      <c r="F196" s="158"/>
      <c r="G196" s="68"/>
    </row>
    <row r="197" spans="1:7" hidden="1" x14ac:dyDescent="0.25">
      <c r="A197" s="51" t="s">
        <v>1881</v>
      </c>
      <c r="B197" s="156"/>
      <c r="C197" s="158"/>
      <c r="D197" s="158"/>
      <c r="E197" s="122"/>
      <c r="F197" s="158"/>
      <c r="G197" s="68"/>
    </row>
    <row r="198" spans="1:7" hidden="1" x14ac:dyDescent="0.25">
      <c r="A198" s="51" t="s">
        <v>1882</v>
      </c>
      <c r="B198" s="171"/>
      <c r="C198" s="158"/>
      <c r="D198" s="158"/>
      <c r="E198" s="122"/>
      <c r="F198" s="158"/>
      <c r="G198" s="68"/>
    </row>
    <row r="199" spans="1:7" hidden="1" x14ac:dyDescent="0.25">
      <c r="A199" s="51" t="s">
        <v>1883</v>
      </c>
      <c r="B199" s="171"/>
      <c r="C199" s="158"/>
      <c r="D199" s="158"/>
      <c r="E199" s="122"/>
      <c r="F199" s="158"/>
      <c r="G199" s="68"/>
    </row>
    <row r="200" spans="1:7" x14ac:dyDescent="0.25">
      <c r="A200" s="70"/>
      <c r="B200" s="70" t="s">
        <v>643</v>
      </c>
      <c r="C200" s="70" t="s">
        <v>480</v>
      </c>
      <c r="D200" s="70" t="s">
        <v>481</v>
      </c>
      <c r="E200" s="70"/>
      <c r="F200" s="70" t="s">
        <v>448</v>
      </c>
      <c r="G200" s="70"/>
    </row>
    <row r="201" spans="1:7" x14ac:dyDescent="0.25">
      <c r="A201" s="51" t="s">
        <v>1431</v>
      </c>
      <c r="B201" s="51" t="s">
        <v>645</v>
      </c>
      <c r="C201" s="158">
        <v>0</v>
      </c>
      <c r="D201" s="158">
        <v>0</v>
      </c>
      <c r="E201" s="123"/>
      <c r="F201" s="158">
        <v>0</v>
      </c>
      <c r="G201" s="68"/>
    </row>
    <row r="202" spans="1:7" hidden="1" x14ac:dyDescent="0.25">
      <c r="A202" s="51" t="s">
        <v>1884</v>
      </c>
      <c r="B202" s="172"/>
      <c r="C202" s="158"/>
      <c r="D202" s="158"/>
      <c r="E202" s="123"/>
      <c r="F202" s="158"/>
      <c r="G202" s="68"/>
    </row>
    <row r="203" spans="1:7" hidden="1" x14ac:dyDescent="0.25">
      <c r="A203" s="51" t="s">
        <v>1885</v>
      </c>
      <c r="B203" s="172"/>
      <c r="C203" s="158"/>
      <c r="D203" s="158"/>
      <c r="E203" s="123"/>
      <c r="F203" s="158"/>
      <c r="G203" s="68"/>
    </row>
    <row r="204" spans="1:7" hidden="1" x14ac:dyDescent="0.25">
      <c r="A204" s="51" t="s">
        <v>1886</v>
      </c>
      <c r="B204" s="172"/>
      <c r="C204" s="158"/>
      <c r="D204" s="158"/>
      <c r="E204" s="123"/>
      <c r="F204" s="158"/>
      <c r="G204" s="68"/>
    </row>
    <row r="205" spans="1:7" hidden="1" x14ac:dyDescent="0.25">
      <c r="A205" s="51" t="s">
        <v>1887</v>
      </c>
      <c r="B205" s="172"/>
      <c r="C205" s="158"/>
      <c r="D205" s="158"/>
      <c r="E205" s="123"/>
      <c r="F205" s="158"/>
      <c r="G205" s="68"/>
    </row>
    <row r="206" spans="1:7" hidden="1" x14ac:dyDescent="0.25">
      <c r="A206" s="51" t="s">
        <v>1888</v>
      </c>
      <c r="B206" s="153"/>
      <c r="C206" s="153"/>
      <c r="D206" s="153"/>
      <c r="E206" s="68"/>
      <c r="F206" s="153"/>
      <c r="G206" s="68"/>
    </row>
    <row r="207" spans="1:7" hidden="1" x14ac:dyDescent="0.25">
      <c r="A207" s="51" t="s">
        <v>1889</v>
      </c>
      <c r="B207" s="153"/>
      <c r="C207" s="153"/>
      <c r="D207" s="153"/>
      <c r="E207" s="68"/>
      <c r="F207" s="153"/>
      <c r="G207" s="68"/>
    </row>
    <row r="208" spans="1:7" hidden="1" x14ac:dyDescent="0.25">
      <c r="A208" s="51" t="s">
        <v>1890</v>
      </c>
      <c r="B208" s="153"/>
      <c r="C208" s="153"/>
      <c r="D208" s="153"/>
      <c r="E208" s="68"/>
      <c r="F208" s="153"/>
      <c r="G208" s="68"/>
    </row>
    <row r="209" spans="1:7" ht="18.75" x14ac:dyDescent="0.25">
      <c r="A209" s="118"/>
      <c r="B209" s="143" t="s">
        <v>2359</v>
      </c>
      <c r="C209" s="142"/>
      <c r="D209" s="142"/>
      <c r="E209" s="142"/>
      <c r="F209" s="142"/>
      <c r="G209" s="142"/>
    </row>
    <row r="210" spans="1:7" x14ac:dyDescent="0.25">
      <c r="A210" s="70"/>
      <c r="B210" s="70" t="s">
        <v>649</v>
      </c>
      <c r="C210" s="70" t="s">
        <v>650</v>
      </c>
      <c r="D210" s="70" t="s">
        <v>651</v>
      </c>
      <c r="E210" s="70"/>
      <c r="F210" s="70" t="s">
        <v>480</v>
      </c>
      <c r="G210" s="70" t="s">
        <v>652</v>
      </c>
    </row>
    <row r="211" spans="1:7" x14ac:dyDescent="0.25">
      <c r="A211" s="51" t="s">
        <v>1432</v>
      </c>
      <c r="B211" s="68" t="s">
        <v>654</v>
      </c>
      <c r="C211" s="149">
        <f>(C238/D238)*1000</f>
        <v>4497.5227397931039</v>
      </c>
      <c r="D211" s="51"/>
      <c r="E211" s="65"/>
      <c r="F211" s="82"/>
      <c r="G211" s="82"/>
    </row>
    <row r="212" spans="1:7" x14ac:dyDescent="0.25">
      <c r="A212" s="65"/>
      <c r="B212" s="93"/>
      <c r="C212" s="65"/>
      <c r="D212" s="65"/>
      <c r="E212" s="65"/>
      <c r="F212" s="82"/>
      <c r="G212" s="82"/>
    </row>
    <row r="213" spans="1:7" x14ac:dyDescent="0.25">
      <c r="A213" s="51"/>
      <c r="B213" s="68" t="s">
        <v>655</v>
      </c>
      <c r="C213" s="65"/>
      <c r="D213" s="65"/>
      <c r="E213" s="65"/>
      <c r="F213" s="82"/>
      <c r="G213" s="82"/>
    </row>
    <row r="214" spans="1:7" x14ac:dyDescent="0.25">
      <c r="A214" s="51" t="s">
        <v>1433</v>
      </c>
      <c r="B214" s="153" t="s">
        <v>2430</v>
      </c>
      <c r="C214" s="149">
        <v>40.305582150000006</v>
      </c>
      <c r="D214" s="159">
        <v>47</v>
      </c>
      <c r="E214" s="65"/>
      <c r="F214" s="131">
        <f>IF($C$238=0,"",IF(C214="[for completion]","",IF(C214="","",C214/$C$238)))</f>
        <v>6.1805030936153256E-2</v>
      </c>
      <c r="G214" s="131">
        <f>IF($D$238=0,"",IF(D214="[for completion]","",IF(D214="","",D214/$D$238)))</f>
        <v>0.32413793103448274</v>
      </c>
    </row>
    <row r="215" spans="1:7" x14ac:dyDescent="0.25">
      <c r="A215" s="51" t="s">
        <v>1434</v>
      </c>
      <c r="B215" s="153" t="s">
        <v>2431</v>
      </c>
      <c r="C215" s="149">
        <v>202.02033620000009</v>
      </c>
      <c r="D215" s="159">
        <v>62</v>
      </c>
      <c r="E215" s="65"/>
      <c r="F215" s="131">
        <f t="shared" ref="F215:F237" si="1">IF($C$238=0,"",IF(C215="[for completion]","",IF(C215="","",C215/$C$238)))</f>
        <v>0.30978024537906557</v>
      </c>
      <c r="G215" s="131">
        <f t="shared" ref="G215:G237" si="2">IF($D$238=0,"",IF(D215="[for completion]","",IF(D215="","",D215/$D$238)))</f>
        <v>0.42758620689655175</v>
      </c>
    </row>
    <row r="216" spans="1:7" x14ac:dyDescent="0.25">
      <c r="A216" s="51" t="s">
        <v>1435</v>
      </c>
      <c r="B216" s="153" t="s">
        <v>2432</v>
      </c>
      <c r="C216" s="149">
        <v>282.06973114000004</v>
      </c>
      <c r="D216" s="159">
        <v>34</v>
      </c>
      <c r="E216" s="65"/>
      <c r="F216" s="131">
        <f t="shared" si="1"/>
        <v>0.43252888382509397</v>
      </c>
      <c r="G216" s="131">
        <f t="shared" si="2"/>
        <v>0.23448275862068965</v>
      </c>
    </row>
    <row r="217" spans="1:7" x14ac:dyDescent="0.25">
      <c r="A217" s="51" t="s">
        <v>1436</v>
      </c>
      <c r="B217" s="153" t="s">
        <v>2433</v>
      </c>
      <c r="C217" s="149">
        <v>26.866752460000001</v>
      </c>
      <c r="D217" s="159">
        <v>1</v>
      </c>
      <c r="E217" s="65"/>
      <c r="F217" s="131">
        <f t="shared" si="1"/>
        <v>4.1197779026354325E-2</v>
      </c>
      <c r="G217" s="131">
        <f t="shared" si="2"/>
        <v>6.8965517241379309E-3</v>
      </c>
    </row>
    <row r="218" spans="1:7" x14ac:dyDescent="0.25">
      <c r="A218" s="51" t="s">
        <v>1437</v>
      </c>
      <c r="B218" s="153" t="s">
        <v>2433</v>
      </c>
      <c r="C218" s="149">
        <v>0</v>
      </c>
      <c r="D218" s="159">
        <v>0</v>
      </c>
      <c r="E218" s="65"/>
      <c r="F218" s="131">
        <f t="shared" si="1"/>
        <v>0</v>
      </c>
      <c r="G218" s="131">
        <f t="shared" si="2"/>
        <v>0</v>
      </c>
    </row>
    <row r="219" spans="1:7" x14ac:dyDescent="0.25">
      <c r="A219" s="51" t="s">
        <v>1438</v>
      </c>
      <c r="B219" s="153" t="s">
        <v>2435</v>
      </c>
      <c r="C219" s="149">
        <v>100.87839532</v>
      </c>
      <c r="D219" s="159">
        <v>1</v>
      </c>
      <c r="E219" s="65"/>
      <c r="F219" s="131">
        <f t="shared" si="1"/>
        <v>0.15468806083333289</v>
      </c>
      <c r="G219" s="131">
        <f t="shared" si="2"/>
        <v>6.8965517241379309E-3</v>
      </c>
    </row>
    <row r="220" spans="1:7" hidden="1" x14ac:dyDescent="0.25">
      <c r="A220" s="51" t="s">
        <v>1439</v>
      </c>
      <c r="B220" s="153" t="s">
        <v>573</v>
      </c>
      <c r="C220" s="149" t="s">
        <v>81</v>
      </c>
      <c r="D220" s="159" t="s">
        <v>81</v>
      </c>
      <c r="E220" s="65"/>
      <c r="F220" s="131" t="str">
        <f t="shared" si="1"/>
        <v/>
      </c>
      <c r="G220" s="131" t="str">
        <f t="shared" si="2"/>
        <v/>
      </c>
    </row>
    <row r="221" spans="1:7" hidden="1" x14ac:dyDescent="0.25">
      <c r="A221" s="51" t="s">
        <v>1440</v>
      </c>
      <c r="B221" s="153" t="s">
        <v>573</v>
      </c>
      <c r="C221" s="149" t="s">
        <v>81</v>
      </c>
      <c r="D221" s="159" t="s">
        <v>81</v>
      </c>
      <c r="E221" s="65"/>
      <c r="F221" s="131" t="str">
        <f t="shared" si="1"/>
        <v/>
      </c>
      <c r="G221" s="131" t="str">
        <f t="shared" si="2"/>
        <v/>
      </c>
    </row>
    <row r="222" spans="1:7" hidden="1" x14ac:dyDescent="0.25">
      <c r="A222" s="51" t="s">
        <v>1441</v>
      </c>
      <c r="B222" s="153" t="s">
        <v>573</v>
      </c>
      <c r="C222" s="149" t="s">
        <v>81</v>
      </c>
      <c r="D222" s="159" t="s">
        <v>81</v>
      </c>
      <c r="E222" s="65"/>
      <c r="F222" s="131" t="str">
        <f t="shared" si="1"/>
        <v/>
      </c>
      <c r="G222" s="131" t="str">
        <f t="shared" si="2"/>
        <v/>
      </c>
    </row>
    <row r="223" spans="1:7" hidden="1" x14ac:dyDescent="0.25">
      <c r="A223" s="51" t="s">
        <v>1442</v>
      </c>
      <c r="B223" s="153" t="s">
        <v>573</v>
      </c>
      <c r="C223" s="149" t="s">
        <v>81</v>
      </c>
      <c r="D223" s="159" t="s">
        <v>81</v>
      </c>
      <c r="E223" s="68"/>
      <c r="F223" s="131" t="str">
        <f t="shared" si="1"/>
        <v/>
      </c>
      <c r="G223" s="131" t="str">
        <f t="shared" si="2"/>
        <v/>
      </c>
    </row>
    <row r="224" spans="1:7" hidden="1" x14ac:dyDescent="0.25">
      <c r="A224" s="51" t="s">
        <v>1443</v>
      </c>
      <c r="B224" s="153" t="s">
        <v>573</v>
      </c>
      <c r="C224" s="149" t="s">
        <v>81</v>
      </c>
      <c r="D224" s="159" t="s">
        <v>81</v>
      </c>
      <c r="E224" s="68"/>
      <c r="F224" s="131" t="str">
        <f t="shared" si="1"/>
        <v/>
      </c>
      <c r="G224" s="131" t="str">
        <f t="shared" si="2"/>
        <v/>
      </c>
    </row>
    <row r="225" spans="1:7" hidden="1" x14ac:dyDescent="0.25">
      <c r="A225" s="51" t="s">
        <v>1444</v>
      </c>
      <c r="B225" s="153" t="s">
        <v>573</v>
      </c>
      <c r="C225" s="149" t="s">
        <v>81</v>
      </c>
      <c r="D225" s="159" t="s">
        <v>81</v>
      </c>
      <c r="E225" s="68"/>
      <c r="F225" s="131" t="str">
        <f t="shared" si="1"/>
        <v/>
      </c>
      <c r="G225" s="131" t="str">
        <f t="shared" si="2"/>
        <v/>
      </c>
    </row>
    <row r="226" spans="1:7" hidden="1" x14ac:dyDescent="0.25">
      <c r="A226" s="51" t="s">
        <v>1445</v>
      </c>
      <c r="B226" s="153" t="s">
        <v>573</v>
      </c>
      <c r="C226" s="149" t="s">
        <v>81</v>
      </c>
      <c r="D226" s="159" t="s">
        <v>81</v>
      </c>
      <c r="E226" s="68"/>
      <c r="F226" s="131" t="str">
        <f t="shared" si="1"/>
        <v/>
      </c>
      <c r="G226" s="131" t="str">
        <f t="shared" si="2"/>
        <v/>
      </c>
    </row>
    <row r="227" spans="1:7" hidden="1" x14ac:dyDescent="0.25">
      <c r="A227" s="51" t="s">
        <v>1446</v>
      </c>
      <c r="B227" s="153" t="s">
        <v>573</v>
      </c>
      <c r="C227" s="149" t="s">
        <v>81</v>
      </c>
      <c r="D227" s="159" t="s">
        <v>81</v>
      </c>
      <c r="E227" s="68"/>
      <c r="F227" s="131" t="str">
        <f t="shared" si="1"/>
        <v/>
      </c>
      <c r="G227" s="131" t="str">
        <f t="shared" si="2"/>
        <v/>
      </c>
    </row>
    <row r="228" spans="1:7" hidden="1" x14ac:dyDescent="0.25">
      <c r="A228" s="51" t="s">
        <v>1447</v>
      </c>
      <c r="B228" s="153" t="s">
        <v>573</v>
      </c>
      <c r="C228" s="149" t="s">
        <v>81</v>
      </c>
      <c r="D228" s="159" t="s">
        <v>81</v>
      </c>
      <c r="E228" s="68"/>
      <c r="F228" s="131" t="str">
        <f t="shared" si="1"/>
        <v/>
      </c>
      <c r="G228" s="131" t="str">
        <f t="shared" si="2"/>
        <v/>
      </c>
    </row>
    <row r="229" spans="1:7" hidden="1" x14ac:dyDescent="0.25">
      <c r="A229" s="51" t="s">
        <v>1448</v>
      </c>
      <c r="B229" s="153" t="s">
        <v>573</v>
      </c>
      <c r="C229" s="149" t="s">
        <v>81</v>
      </c>
      <c r="D229" s="159" t="s">
        <v>81</v>
      </c>
      <c r="E229" s="51"/>
      <c r="F229" s="131" t="str">
        <f t="shared" si="1"/>
        <v/>
      </c>
      <c r="G229" s="131" t="str">
        <f t="shared" si="2"/>
        <v/>
      </c>
    </row>
    <row r="230" spans="1:7" hidden="1" x14ac:dyDescent="0.25">
      <c r="A230" s="51" t="s">
        <v>1449</v>
      </c>
      <c r="B230" s="153" t="s">
        <v>573</v>
      </c>
      <c r="C230" s="149" t="s">
        <v>81</v>
      </c>
      <c r="D230" s="159" t="s">
        <v>81</v>
      </c>
      <c r="E230" s="116"/>
      <c r="F230" s="131" t="str">
        <f t="shared" si="1"/>
        <v/>
      </c>
      <c r="G230" s="131" t="str">
        <f t="shared" si="2"/>
        <v/>
      </c>
    </row>
    <row r="231" spans="1:7" hidden="1" x14ac:dyDescent="0.25">
      <c r="A231" s="51" t="s">
        <v>1450</v>
      </c>
      <c r="B231" s="153" t="s">
        <v>573</v>
      </c>
      <c r="C231" s="149" t="s">
        <v>81</v>
      </c>
      <c r="D231" s="159" t="s">
        <v>81</v>
      </c>
      <c r="E231" s="116"/>
      <c r="F231" s="131" t="str">
        <f t="shared" si="1"/>
        <v/>
      </c>
      <c r="G231" s="131" t="str">
        <f t="shared" si="2"/>
        <v/>
      </c>
    </row>
    <row r="232" spans="1:7" hidden="1" x14ac:dyDescent="0.25">
      <c r="A232" s="51" t="s">
        <v>1451</v>
      </c>
      <c r="B232" s="153" t="s">
        <v>573</v>
      </c>
      <c r="C232" s="149" t="s">
        <v>81</v>
      </c>
      <c r="D232" s="159" t="s">
        <v>81</v>
      </c>
      <c r="E232" s="116"/>
      <c r="F232" s="131" t="str">
        <f t="shared" si="1"/>
        <v/>
      </c>
      <c r="G232" s="131" t="str">
        <f t="shared" si="2"/>
        <v/>
      </c>
    </row>
    <row r="233" spans="1:7" hidden="1" x14ac:dyDescent="0.25">
      <c r="A233" s="51" t="s">
        <v>1452</v>
      </c>
      <c r="B233" s="153" t="s">
        <v>573</v>
      </c>
      <c r="C233" s="149" t="s">
        <v>81</v>
      </c>
      <c r="D233" s="159" t="s">
        <v>81</v>
      </c>
      <c r="E233" s="116"/>
      <c r="F233" s="131" t="str">
        <f t="shared" si="1"/>
        <v/>
      </c>
      <c r="G233" s="131" t="str">
        <f t="shared" si="2"/>
        <v/>
      </c>
    </row>
    <row r="234" spans="1:7" hidden="1" x14ac:dyDescent="0.25">
      <c r="A234" s="51" t="s">
        <v>1453</v>
      </c>
      <c r="B234" s="153" t="s">
        <v>573</v>
      </c>
      <c r="C234" s="149" t="s">
        <v>81</v>
      </c>
      <c r="D234" s="159" t="s">
        <v>81</v>
      </c>
      <c r="E234" s="116"/>
      <c r="F234" s="131" t="str">
        <f t="shared" si="1"/>
        <v/>
      </c>
      <c r="G234" s="131" t="str">
        <f t="shared" si="2"/>
        <v/>
      </c>
    </row>
    <row r="235" spans="1:7" hidden="1" x14ac:dyDescent="0.25">
      <c r="A235" s="51" t="s">
        <v>1454</v>
      </c>
      <c r="B235" s="153" t="s">
        <v>573</v>
      </c>
      <c r="C235" s="149" t="s">
        <v>81</v>
      </c>
      <c r="D235" s="159" t="s">
        <v>81</v>
      </c>
      <c r="E235" s="116"/>
      <c r="F235" s="131" t="str">
        <f t="shared" si="1"/>
        <v/>
      </c>
      <c r="G235" s="131" t="str">
        <f t="shared" si="2"/>
        <v/>
      </c>
    </row>
    <row r="236" spans="1:7" hidden="1" x14ac:dyDescent="0.25">
      <c r="A236" s="51" t="s">
        <v>1455</v>
      </c>
      <c r="B236" s="153" t="s">
        <v>573</v>
      </c>
      <c r="C236" s="149" t="s">
        <v>81</v>
      </c>
      <c r="D236" s="159" t="s">
        <v>81</v>
      </c>
      <c r="E236" s="116"/>
      <c r="F236" s="131" t="str">
        <f t="shared" si="1"/>
        <v/>
      </c>
      <c r="G236" s="131" t="str">
        <f t="shared" si="2"/>
        <v/>
      </c>
    </row>
    <row r="237" spans="1:7" hidden="1" x14ac:dyDescent="0.25">
      <c r="A237" s="51" t="s">
        <v>1456</v>
      </c>
      <c r="B237" s="153" t="s">
        <v>573</v>
      </c>
      <c r="C237" s="149" t="s">
        <v>81</v>
      </c>
      <c r="D237" s="159" t="s">
        <v>81</v>
      </c>
      <c r="E237" s="116"/>
      <c r="F237" s="131" t="str">
        <f t="shared" si="1"/>
        <v/>
      </c>
      <c r="G237" s="131" t="str">
        <f t="shared" si="2"/>
        <v/>
      </c>
    </row>
    <row r="238" spans="1:7" x14ac:dyDescent="0.25">
      <c r="A238" s="51" t="s">
        <v>1457</v>
      </c>
      <c r="B238" s="77" t="s">
        <v>139</v>
      </c>
      <c r="C238" s="127">
        <f>SUM(C214:C237)</f>
        <v>652.14079727000012</v>
      </c>
      <c r="D238" s="75">
        <f>SUM(D214:D237)</f>
        <v>145</v>
      </c>
      <c r="E238" s="116"/>
      <c r="F238" s="140">
        <f>SUM(F214:F237)</f>
        <v>1</v>
      </c>
      <c r="G238" s="140">
        <f>SUM(G214:G237)</f>
        <v>1</v>
      </c>
    </row>
    <row r="239" spans="1:7" x14ac:dyDescent="0.25">
      <c r="A239" s="70"/>
      <c r="B239" s="70" t="s">
        <v>681</v>
      </c>
      <c r="C239" s="70" t="s">
        <v>650</v>
      </c>
      <c r="D239" s="70" t="s">
        <v>651</v>
      </c>
      <c r="E239" s="70"/>
      <c r="F239" s="70" t="s">
        <v>480</v>
      </c>
      <c r="G239" s="70" t="s">
        <v>652</v>
      </c>
    </row>
    <row r="240" spans="1:7" x14ac:dyDescent="0.25">
      <c r="A240" s="51" t="s">
        <v>1458</v>
      </c>
      <c r="B240" s="51" t="s">
        <v>683</v>
      </c>
      <c r="C240" s="158" t="s">
        <v>815</v>
      </c>
      <c r="D240" s="51"/>
      <c r="E240" s="51"/>
      <c r="F240" s="139"/>
      <c r="G240" s="139"/>
    </row>
    <row r="241" spans="1:7" x14ac:dyDescent="0.25">
      <c r="A241" s="51"/>
      <c r="B241" s="51"/>
      <c r="C241" s="51"/>
      <c r="D241" s="51"/>
      <c r="E241" s="51"/>
      <c r="F241" s="139"/>
      <c r="G241" s="139"/>
    </row>
    <row r="242" spans="1:7" x14ac:dyDescent="0.25">
      <c r="A242" s="51"/>
      <c r="B242" s="68" t="s">
        <v>684</v>
      </c>
      <c r="C242" s="51"/>
      <c r="D242" s="51"/>
      <c r="E242" s="51"/>
      <c r="F242" s="139"/>
      <c r="G242" s="139"/>
    </row>
    <row r="243" spans="1:7" x14ac:dyDescent="0.25">
      <c r="A243" s="51" t="s">
        <v>1459</v>
      </c>
      <c r="B243" s="51" t="s">
        <v>686</v>
      </c>
      <c r="C243" s="149" t="s">
        <v>815</v>
      </c>
      <c r="D243" s="159" t="s">
        <v>815</v>
      </c>
      <c r="E243" s="51"/>
      <c r="F243" s="131" t="str">
        <f>IF($C$251=0,"",IF(C243="[for completion]","",IF(C243="","",C243/$C$251)))</f>
        <v/>
      </c>
      <c r="G243" s="131" t="str">
        <f>IF($D$251=0,"",IF(D243="[for completion]","",IF(D243="","",D243/$D$251)))</f>
        <v/>
      </c>
    </row>
    <row r="244" spans="1:7" x14ac:dyDescent="0.25">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25">
      <c r="A245" s="51" t="s">
        <v>1461</v>
      </c>
      <c r="B245" s="51" t="s">
        <v>690</v>
      </c>
      <c r="C245" s="149" t="s">
        <v>815</v>
      </c>
      <c r="D245" s="159" t="s">
        <v>815</v>
      </c>
      <c r="E245" s="51"/>
      <c r="F245" s="131" t="str">
        <f t="shared" si="3"/>
        <v/>
      </c>
      <c r="G245" s="131" t="str">
        <f t="shared" si="4"/>
        <v/>
      </c>
    </row>
    <row r="246" spans="1:7" x14ac:dyDescent="0.25">
      <c r="A246" s="51" t="s">
        <v>1462</v>
      </c>
      <c r="B246" s="51" t="s">
        <v>692</v>
      </c>
      <c r="C246" s="149" t="s">
        <v>815</v>
      </c>
      <c r="D246" s="159" t="s">
        <v>815</v>
      </c>
      <c r="E246" s="51"/>
      <c r="F246" s="131" t="str">
        <f t="shared" si="3"/>
        <v/>
      </c>
      <c r="G246" s="131" t="str">
        <f t="shared" si="4"/>
        <v/>
      </c>
    </row>
    <row r="247" spans="1:7" x14ac:dyDescent="0.25">
      <c r="A247" s="51" t="s">
        <v>1463</v>
      </c>
      <c r="B247" s="51" t="s">
        <v>694</v>
      </c>
      <c r="C247" s="149" t="s">
        <v>815</v>
      </c>
      <c r="D247" s="159" t="s">
        <v>815</v>
      </c>
      <c r="E247" s="51"/>
      <c r="F247" s="131" t="str">
        <f>IF($C$251=0,"",IF(C247="[for completion]","",IF(C247="","",C247/$C$251)))</f>
        <v/>
      </c>
      <c r="G247" s="131" t="str">
        <f t="shared" si="4"/>
        <v/>
      </c>
    </row>
    <row r="248" spans="1:7" x14ac:dyDescent="0.25">
      <c r="A248" s="51" t="s">
        <v>1464</v>
      </c>
      <c r="B248" s="51" t="s">
        <v>696</v>
      </c>
      <c r="C248" s="149" t="s">
        <v>815</v>
      </c>
      <c r="D248" s="159" t="s">
        <v>815</v>
      </c>
      <c r="E248" s="51"/>
      <c r="F248" s="131" t="str">
        <f t="shared" si="3"/>
        <v/>
      </c>
      <c r="G248" s="131" t="str">
        <f t="shared" si="4"/>
        <v/>
      </c>
    </row>
    <row r="249" spans="1:7" x14ac:dyDescent="0.25">
      <c r="A249" s="51" t="s">
        <v>1465</v>
      </c>
      <c r="B249" s="51" t="s">
        <v>698</v>
      </c>
      <c r="C249" s="149" t="s">
        <v>815</v>
      </c>
      <c r="D249" s="159" t="s">
        <v>815</v>
      </c>
      <c r="E249" s="51"/>
      <c r="F249" s="131" t="str">
        <f t="shared" si="3"/>
        <v/>
      </c>
      <c r="G249" s="131" t="str">
        <f t="shared" si="4"/>
        <v/>
      </c>
    </row>
    <row r="250" spans="1:7" x14ac:dyDescent="0.25">
      <c r="A250" s="51" t="s">
        <v>1466</v>
      </c>
      <c r="B250" s="51" t="s">
        <v>700</v>
      </c>
      <c r="C250" s="149" t="s">
        <v>815</v>
      </c>
      <c r="D250" s="159" t="s">
        <v>815</v>
      </c>
      <c r="E250" s="51"/>
      <c r="F250" s="131" t="str">
        <f t="shared" si="3"/>
        <v/>
      </c>
      <c r="G250" s="131" t="str">
        <f t="shared" si="4"/>
        <v/>
      </c>
    </row>
    <row r="251" spans="1:7" x14ac:dyDescent="0.25">
      <c r="A251" s="51" t="s">
        <v>1467</v>
      </c>
      <c r="B251" s="77" t="s">
        <v>139</v>
      </c>
      <c r="C251" s="125">
        <f>SUM(C243:C250)</f>
        <v>0</v>
      </c>
      <c r="D251" s="126">
        <f>SUM(D243:D250)</f>
        <v>0</v>
      </c>
      <c r="E251" s="51"/>
      <c r="F251" s="140">
        <f>SUM(F240:F250)</f>
        <v>0</v>
      </c>
      <c r="G251" s="140">
        <f>SUM(G240:G250)</f>
        <v>0</v>
      </c>
    </row>
    <row r="252" spans="1:7" hidden="1" x14ac:dyDescent="0.25">
      <c r="A252" s="51" t="s">
        <v>1468</v>
      </c>
      <c r="B252" s="79" t="s">
        <v>703</v>
      </c>
      <c r="C252" s="149"/>
      <c r="D252" s="159"/>
      <c r="E252" s="51"/>
      <c r="F252" s="131" t="s">
        <v>1271</v>
      </c>
      <c r="G252" s="131" t="s">
        <v>1271</v>
      </c>
    </row>
    <row r="253" spans="1:7" hidden="1" x14ac:dyDescent="0.25">
      <c r="A253" s="51" t="s">
        <v>1469</v>
      </c>
      <c r="B253" s="79" t="s">
        <v>705</v>
      </c>
      <c r="C253" s="149"/>
      <c r="D253" s="159"/>
      <c r="E253" s="51"/>
      <c r="F253" s="131" t="s">
        <v>1271</v>
      </c>
      <c r="G253" s="131" t="s">
        <v>1271</v>
      </c>
    </row>
    <row r="254" spans="1:7" hidden="1" x14ac:dyDescent="0.25">
      <c r="A254" s="51" t="s">
        <v>1470</v>
      </c>
      <c r="B254" s="79" t="s">
        <v>707</v>
      </c>
      <c r="C254" s="149"/>
      <c r="D254" s="159"/>
      <c r="E254" s="51"/>
      <c r="F254" s="131" t="s">
        <v>1271</v>
      </c>
      <c r="G254" s="131" t="s">
        <v>1271</v>
      </c>
    </row>
    <row r="255" spans="1:7" hidden="1" x14ac:dyDescent="0.25">
      <c r="A255" s="51" t="s">
        <v>1471</v>
      </c>
      <c r="B255" s="79" t="s">
        <v>709</v>
      </c>
      <c r="C255" s="149"/>
      <c r="D255" s="159"/>
      <c r="E255" s="51"/>
      <c r="F255" s="131" t="s">
        <v>1271</v>
      </c>
      <c r="G255" s="131" t="s">
        <v>1271</v>
      </c>
    </row>
    <row r="256" spans="1:7" hidden="1" x14ac:dyDescent="0.25">
      <c r="A256" s="51" t="s">
        <v>1472</v>
      </c>
      <c r="B256" s="79" t="s">
        <v>711</v>
      </c>
      <c r="C256" s="149"/>
      <c r="D256" s="159"/>
      <c r="E256" s="51"/>
      <c r="F256" s="131" t="s">
        <v>1271</v>
      </c>
      <c r="G256" s="131" t="s">
        <v>1271</v>
      </c>
    </row>
    <row r="257" spans="1:7" hidden="1" x14ac:dyDescent="0.25">
      <c r="A257" s="51" t="s">
        <v>1473</v>
      </c>
      <c r="B257" s="79" t="s">
        <v>713</v>
      </c>
      <c r="C257" s="149"/>
      <c r="D257" s="159"/>
      <c r="E257" s="51"/>
      <c r="F257" s="131" t="s">
        <v>1271</v>
      </c>
      <c r="G257" s="131" t="s">
        <v>1271</v>
      </c>
    </row>
    <row r="258" spans="1:7" hidden="1" x14ac:dyDescent="0.25">
      <c r="A258" s="51" t="s">
        <v>1474</v>
      </c>
      <c r="B258" s="79"/>
      <c r="C258" s="51"/>
      <c r="D258" s="51"/>
      <c r="E258" s="51"/>
      <c r="F258" s="131"/>
      <c r="G258" s="131"/>
    </row>
    <row r="259" spans="1:7" hidden="1" x14ac:dyDescent="0.25">
      <c r="A259" s="51" t="s">
        <v>1475</v>
      </c>
      <c r="B259" s="79"/>
      <c r="C259" s="51"/>
      <c r="D259" s="51"/>
      <c r="E259" s="51"/>
      <c r="F259" s="131"/>
      <c r="G259" s="131"/>
    </row>
    <row r="260" spans="1:7" hidden="1" x14ac:dyDescent="0.25">
      <c r="A260" s="51" t="s">
        <v>1476</v>
      </c>
      <c r="B260" s="79"/>
      <c r="C260" s="51"/>
      <c r="D260" s="51"/>
      <c r="E260" s="51"/>
      <c r="F260" s="131"/>
      <c r="G260" s="131"/>
    </row>
    <row r="261" spans="1:7" x14ac:dyDescent="0.25">
      <c r="A261" s="70"/>
      <c r="B261" s="70" t="s">
        <v>717</v>
      </c>
      <c r="C261" s="70" t="s">
        <v>650</v>
      </c>
      <c r="D261" s="70" t="s">
        <v>651</v>
      </c>
      <c r="E261" s="70"/>
      <c r="F261" s="70" t="s">
        <v>480</v>
      </c>
      <c r="G261" s="70" t="s">
        <v>652</v>
      </c>
    </row>
    <row r="262" spans="1:7" x14ac:dyDescent="0.25">
      <c r="A262" s="51" t="s">
        <v>1477</v>
      </c>
      <c r="B262" s="51" t="s">
        <v>683</v>
      </c>
      <c r="C262" s="158">
        <v>0.72325865955466129</v>
      </c>
      <c r="D262" s="51"/>
      <c r="E262" s="51"/>
      <c r="F262" s="139"/>
      <c r="G262" s="139"/>
    </row>
    <row r="263" spans="1:7" x14ac:dyDescent="0.25">
      <c r="A263" s="51"/>
      <c r="B263" s="51"/>
      <c r="C263" s="51"/>
      <c r="D263" s="51"/>
      <c r="E263" s="51"/>
      <c r="F263" s="139"/>
      <c r="G263" s="139"/>
    </row>
    <row r="264" spans="1:7" x14ac:dyDescent="0.25">
      <c r="A264" s="51"/>
      <c r="B264" s="68" t="s">
        <v>684</v>
      </c>
      <c r="C264" s="51"/>
      <c r="D264" s="51"/>
      <c r="E264" s="51"/>
      <c r="F264" s="139"/>
      <c r="G264" s="139"/>
    </row>
    <row r="265" spans="1:7" x14ac:dyDescent="0.25">
      <c r="A265" s="51" t="s">
        <v>1478</v>
      </c>
      <c r="B265" s="51" t="s">
        <v>686</v>
      </c>
      <c r="C265" s="149">
        <v>65.328512975844646</v>
      </c>
      <c r="D265" s="159" t="s">
        <v>815</v>
      </c>
      <c r="E265" s="51"/>
      <c r="F265" s="131">
        <f>IF($C$273=0,"",IF(C265="[for completion]","",IF(C265="","",C265/$C$273)))</f>
        <v>0.10017547322499019</v>
      </c>
      <c r="G265" s="131" t="str">
        <f>IF($D$273=0,"",IF(D265="[for completion]","",IF(D265="","",D265/$D$273)))</f>
        <v/>
      </c>
    </row>
    <row r="266" spans="1:7" x14ac:dyDescent="0.25">
      <c r="A266" s="51" t="s">
        <v>1479</v>
      </c>
      <c r="B266" s="51" t="s">
        <v>688</v>
      </c>
      <c r="C266" s="149">
        <v>59.278291481986592</v>
      </c>
      <c r="D266" s="159" t="s">
        <v>815</v>
      </c>
      <c r="E266" s="51"/>
      <c r="F266" s="131">
        <f t="shared" ref="F266:F272" si="5">IF($C$273=0,"",IF(C266="[for completion]","",IF(C266="","",C266/$C$273)))</f>
        <v>9.0897995847120924E-2</v>
      </c>
      <c r="G266" s="131" t="str">
        <f t="shared" ref="G266:G272" si="6">IF($D$273=0,"",IF(D266="[for completion]","",IF(D266="","",D266/$D$273)))</f>
        <v/>
      </c>
    </row>
    <row r="267" spans="1:7" x14ac:dyDescent="0.25">
      <c r="A267" s="51" t="s">
        <v>1480</v>
      </c>
      <c r="B267" s="51" t="s">
        <v>690</v>
      </c>
      <c r="C267" s="149">
        <v>120.56225616403644</v>
      </c>
      <c r="D267" s="159" t="s">
        <v>815</v>
      </c>
      <c r="E267" s="51"/>
      <c r="F267" s="131">
        <f t="shared" si="5"/>
        <v>0.18487151343503683</v>
      </c>
      <c r="G267" s="131" t="str">
        <f t="shared" si="6"/>
        <v/>
      </c>
    </row>
    <row r="268" spans="1:7" x14ac:dyDescent="0.25">
      <c r="A268" s="51" t="s">
        <v>1481</v>
      </c>
      <c r="B268" s="51" t="s">
        <v>692</v>
      </c>
      <c r="C268" s="149">
        <v>266.95464381438086</v>
      </c>
      <c r="D268" s="159" t="s">
        <v>815</v>
      </c>
      <c r="E268" s="51"/>
      <c r="F268" s="131">
        <f t="shared" si="5"/>
        <v>0.40935123968920478</v>
      </c>
      <c r="G268" s="131" t="str">
        <f t="shared" si="6"/>
        <v/>
      </c>
    </row>
    <row r="269" spans="1:7" x14ac:dyDescent="0.25">
      <c r="A269" s="51" t="s">
        <v>1482</v>
      </c>
      <c r="B269" s="51" t="s">
        <v>694</v>
      </c>
      <c r="C269" s="149">
        <v>131.99154204488363</v>
      </c>
      <c r="D269" s="159" t="s">
        <v>815</v>
      </c>
      <c r="E269" s="51"/>
      <c r="F269" s="131">
        <f t="shared" si="5"/>
        <v>0.20239730836872694</v>
      </c>
      <c r="G269" s="131" t="str">
        <f t="shared" si="6"/>
        <v/>
      </c>
    </row>
    <row r="270" spans="1:7" x14ac:dyDescent="0.25">
      <c r="A270" s="51" t="s">
        <v>1483</v>
      </c>
      <c r="B270" s="51" t="s">
        <v>696</v>
      </c>
      <c r="C270" s="149">
        <v>8.0255507888677631</v>
      </c>
      <c r="D270" s="159" t="s">
        <v>815</v>
      </c>
      <c r="E270" s="51"/>
      <c r="F270" s="131">
        <f t="shared" si="5"/>
        <v>1.2306469434920227E-2</v>
      </c>
      <c r="G270" s="131" t="str">
        <f t="shared" si="6"/>
        <v/>
      </c>
    </row>
    <row r="271" spans="1:7" x14ac:dyDescent="0.25">
      <c r="A271" s="51" t="s">
        <v>1484</v>
      </c>
      <c r="B271" s="51" t="s">
        <v>698</v>
      </c>
      <c r="C271" s="149">
        <v>0</v>
      </c>
      <c r="D271" s="159" t="s">
        <v>815</v>
      </c>
      <c r="E271" s="51"/>
      <c r="F271" s="131">
        <f t="shared" si="5"/>
        <v>0</v>
      </c>
      <c r="G271" s="131" t="str">
        <f t="shared" si="6"/>
        <v/>
      </c>
    </row>
    <row r="272" spans="1:7" x14ac:dyDescent="0.25">
      <c r="A272" s="51" t="s">
        <v>1485</v>
      </c>
      <c r="B272" s="51" t="s">
        <v>700</v>
      </c>
      <c r="C272" s="149">
        <v>0</v>
      </c>
      <c r="D272" s="159" t="s">
        <v>815</v>
      </c>
      <c r="E272" s="51"/>
      <c r="F272" s="131">
        <f t="shared" si="5"/>
        <v>0</v>
      </c>
      <c r="G272" s="131" t="str">
        <f t="shared" si="6"/>
        <v/>
      </c>
    </row>
    <row r="273" spans="1:7" x14ac:dyDescent="0.25">
      <c r="A273" s="51" t="s">
        <v>1486</v>
      </c>
      <c r="B273" s="77" t="s">
        <v>139</v>
      </c>
      <c r="C273" s="125">
        <f>SUM(C265:C272)</f>
        <v>652.14079727000001</v>
      </c>
      <c r="D273" s="126">
        <f>SUM(D265:D272)</f>
        <v>0</v>
      </c>
      <c r="E273" s="51"/>
      <c r="F273" s="140">
        <f>SUM(F265:F272)</f>
        <v>0.99999999999999978</v>
      </c>
      <c r="G273" s="140">
        <f>SUM(G265:G272)</f>
        <v>0</v>
      </c>
    </row>
    <row r="274" spans="1:7" hidden="1" x14ac:dyDescent="0.25">
      <c r="A274" s="51" t="s">
        <v>1487</v>
      </c>
      <c r="B274" s="79" t="s">
        <v>703</v>
      </c>
      <c r="C274" s="149"/>
      <c r="D274" s="159"/>
      <c r="E274" s="51"/>
      <c r="F274" s="131" t="s">
        <v>1271</v>
      </c>
      <c r="G274" s="131" t="s">
        <v>1271</v>
      </c>
    </row>
    <row r="275" spans="1:7" hidden="1" x14ac:dyDescent="0.25">
      <c r="A275" s="51" t="s">
        <v>1488</v>
      </c>
      <c r="B275" s="79" t="s">
        <v>705</v>
      </c>
      <c r="C275" s="149"/>
      <c r="D275" s="159"/>
      <c r="E275" s="51"/>
      <c r="F275" s="131" t="s">
        <v>1271</v>
      </c>
      <c r="G275" s="131" t="s">
        <v>1271</v>
      </c>
    </row>
    <row r="276" spans="1:7" hidden="1" x14ac:dyDescent="0.25">
      <c r="A276" s="51" t="s">
        <v>1489</v>
      </c>
      <c r="B276" s="79" t="s">
        <v>707</v>
      </c>
      <c r="C276" s="149"/>
      <c r="D276" s="159"/>
      <c r="E276" s="51"/>
      <c r="F276" s="131" t="s">
        <v>1271</v>
      </c>
      <c r="G276" s="131" t="s">
        <v>1271</v>
      </c>
    </row>
    <row r="277" spans="1:7" hidden="1" x14ac:dyDescent="0.25">
      <c r="A277" s="51" t="s">
        <v>1490</v>
      </c>
      <c r="B277" s="79" t="s">
        <v>709</v>
      </c>
      <c r="C277" s="149"/>
      <c r="D277" s="159"/>
      <c r="E277" s="51"/>
      <c r="F277" s="131" t="s">
        <v>1271</v>
      </c>
      <c r="G277" s="131" t="s">
        <v>1271</v>
      </c>
    </row>
    <row r="278" spans="1:7" hidden="1" x14ac:dyDescent="0.25">
      <c r="A278" s="51" t="s">
        <v>1491</v>
      </c>
      <c r="B278" s="79" t="s">
        <v>711</v>
      </c>
      <c r="C278" s="149"/>
      <c r="D278" s="159"/>
      <c r="E278" s="51"/>
      <c r="F278" s="131" t="s">
        <v>1271</v>
      </c>
      <c r="G278" s="131" t="s">
        <v>1271</v>
      </c>
    </row>
    <row r="279" spans="1:7" hidden="1" x14ac:dyDescent="0.25">
      <c r="A279" s="51" t="s">
        <v>1492</v>
      </c>
      <c r="B279" s="79" t="s">
        <v>713</v>
      </c>
      <c r="C279" s="149"/>
      <c r="D279" s="159"/>
      <c r="E279" s="51"/>
      <c r="F279" s="131" t="s">
        <v>1271</v>
      </c>
      <c r="G279" s="131" t="s">
        <v>1271</v>
      </c>
    </row>
    <row r="280" spans="1:7" hidden="1" x14ac:dyDescent="0.25">
      <c r="A280" s="51" t="s">
        <v>1493</v>
      </c>
      <c r="B280" s="79"/>
      <c r="C280" s="51"/>
      <c r="D280" s="51"/>
      <c r="E280" s="51"/>
      <c r="F280" s="76"/>
      <c r="G280" s="76"/>
    </row>
    <row r="281" spans="1:7" hidden="1" x14ac:dyDescent="0.25">
      <c r="A281" s="51" t="s">
        <v>1494</v>
      </c>
      <c r="B281" s="79"/>
      <c r="C281" s="51"/>
      <c r="D281" s="51"/>
      <c r="E281" s="51"/>
      <c r="F281" s="76"/>
      <c r="G281" s="76"/>
    </row>
    <row r="282" spans="1:7" hidden="1" x14ac:dyDescent="0.25">
      <c r="A282" s="51" t="s">
        <v>1495</v>
      </c>
      <c r="B282" s="79"/>
      <c r="C282" s="51"/>
      <c r="D282" s="51"/>
      <c r="E282" s="51"/>
      <c r="F282" s="76"/>
      <c r="G282" s="76"/>
    </row>
    <row r="283" spans="1:7" x14ac:dyDescent="0.25">
      <c r="A283" s="70"/>
      <c r="B283" s="70" t="s">
        <v>737</v>
      </c>
      <c r="C283" s="70" t="s">
        <v>480</v>
      </c>
      <c r="D283" s="70"/>
      <c r="E283" s="70"/>
      <c r="F283" s="70"/>
      <c r="G283" s="70"/>
    </row>
    <row r="284" spans="1:7" x14ac:dyDescent="0.25">
      <c r="A284" s="51" t="s">
        <v>1496</v>
      </c>
      <c r="B284" s="51" t="s">
        <v>739</v>
      </c>
      <c r="C284" s="158">
        <v>1.3144304291165271E-2</v>
      </c>
      <c r="D284" s="51"/>
      <c r="E284" s="116"/>
      <c r="F284" s="116"/>
      <c r="G284" s="116"/>
    </row>
    <row r="285" spans="1:7" x14ac:dyDescent="0.25">
      <c r="A285" s="51" t="s">
        <v>1497</v>
      </c>
      <c r="B285" s="51" t="s">
        <v>741</v>
      </c>
      <c r="C285" s="158">
        <v>0</v>
      </c>
      <c r="D285" s="51"/>
      <c r="E285" s="116"/>
      <c r="F285" s="116"/>
      <c r="G285" s="49"/>
    </row>
    <row r="286" spans="1:7" x14ac:dyDescent="0.25">
      <c r="A286" s="51" t="s">
        <v>1498</v>
      </c>
      <c r="B286" s="51" t="s">
        <v>743</v>
      </c>
      <c r="C286" s="158">
        <v>0</v>
      </c>
      <c r="D286" s="51"/>
      <c r="E286" s="116"/>
      <c r="F286" s="116"/>
      <c r="G286" s="49"/>
    </row>
    <row r="287" spans="1:7" x14ac:dyDescent="0.25">
      <c r="A287" s="51" t="s">
        <v>1499</v>
      </c>
      <c r="B287" s="51" t="s">
        <v>1795</v>
      </c>
      <c r="C287" s="158">
        <v>4.9525610458975911E-2</v>
      </c>
      <c r="D287" s="51"/>
      <c r="E287" s="116"/>
      <c r="F287" s="116"/>
      <c r="G287" s="49"/>
    </row>
    <row r="288" spans="1:7" x14ac:dyDescent="0.25">
      <c r="A288" s="51" t="s">
        <v>1500</v>
      </c>
      <c r="B288" s="68" t="s">
        <v>990</v>
      </c>
      <c r="C288" s="158">
        <v>0</v>
      </c>
      <c r="D288" s="65"/>
      <c r="E288" s="65"/>
      <c r="F288" s="82"/>
      <c r="G288" s="82"/>
    </row>
    <row r="289" spans="1:7" x14ac:dyDescent="0.25">
      <c r="A289" s="51" t="s">
        <v>1796</v>
      </c>
      <c r="B289" s="51" t="s">
        <v>137</v>
      </c>
      <c r="C289" s="158">
        <f>SUM(C290:C294)</f>
        <v>0.93733008524985895</v>
      </c>
      <c r="D289" s="51"/>
      <c r="E289" s="116"/>
      <c r="F289" s="116"/>
      <c r="G289" s="49"/>
    </row>
    <row r="290" spans="1:7" x14ac:dyDescent="0.25">
      <c r="A290" s="51" t="s">
        <v>1501</v>
      </c>
      <c r="B290" s="79" t="s">
        <v>747</v>
      </c>
      <c r="C290" s="160">
        <v>0.4251369914144677</v>
      </c>
      <c r="D290" s="51"/>
      <c r="E290" s="116"/>
      <c r="F290" s="116"/>
      <c r="G290" s="49"/>
    </row>
    <row r="291" spans="1:7" x14ac:dyDescent="0.25">
      <c r="A291" s="51" t="s">
        <v>1502</v>
      </c>
      <c r="B291" s="79" t="s">
        <v>749</v>
      </c>
      <c r="C291" s="158">
        <v>0</v>
      </c>
      <c r="D291" s="51"/>
      <c r="E291" s="116"/>
      <c r="F291" s="116"/>
      <c r="G291" s="49"/>
    </row>
    <row r="292" spans="1:7" x14ac:dyDescent="0.25">
      <c r="A292" s="51" t="s">
        <v>1503</v>
      </c>
      <c r="B292" s="79" t="s">
        <v>751</v>
      </c>
      <c r="C292" s="158">
        <v>0</v>
      </c>
      <c r="D292" s="51"/>
      <c r="E292" s="116"/>
      <c r="F292" s="116"/>
      <c r="G292" s="49"/>
    </row>
    <row r="293" spans="1:7" x14ac:dyDescent="0.25">
      <c r="A293" s="51" t="s">
        <v>1504</v>
      </c>
      <c r="B293" s="79" t="s">
        <v>753</v>
      </c>
      <c r="C293" s="158">
        <v>0</v>
      </c>
      <c r="D293" s="51"/>
      <c r="E293" s="116"/>
      <c r="F293" s="116"/>
      <c r="G293" s="49"/>
    </row>
    <row r="294" spans="1:7" x14ac:dyDescent="0.25">
      <c r="A294" s="51" t="s">
        <v>1505</v>
      </c>
      <c r="B294" s="155" t="s">
        <v>2436</v>
      </c>
      <c r="C294" s="158">
        <v>0.51219309383539124</v>
      </c>
      <c r="D294" s="51"/>
      <c r="E294" s="116"/>
      <c r="F294" s="116"/>
      <c r="G294" s="49"/>
    </row>
    <row r="295" spans="1:7" hidden="1" x14ac:dyDescent="0.25">
      <c r="A295" s="51" t="s">
        <v>1506</v>
      </c>
      <c r="B295" s="155" t="s">
        <v>141</v>
      </c>
      <c r="C295" s="158"/>
      <c r="D295" s="51"/>
      <c r="E295" s="116"/>
      <c r="F295" s="116"/>
      <c r="G295" s="49"/>
    </row>
    <row r="296" spans="1:7" hidden="1" x14ac:dyDescent="0.25">
      <c r="A296" s="51" t="s">
        <v>1507</v>
      </c>
      <c r="B296" s="155" t="s">
        <v>141</v>
      </c>
      <c r="C296" s="158"/>
      <c r="D296" s="51"/>
      <c r="E296" s="116"/>
      <c r="F296" s="116"/>
      <c r="G296" s="49"/>
    </row>
    <row r="297" spans="1:7" hidden="1" x14ac:dyDescent="0.25">
      <c r="A297" s="51" t="s">
        <v>1508</v>
      </c>
      <c r="B297" s="155" t="s">
        <v>141</v>
      </c>
      <c r="C297" s="158"/>
      <c r="D297" s="51"/>
      <c r="E297" s="116"/>
      <c r="F297" s="116"/>
      <c r="G297" s="49"/>
    </row>
    <row r="298" spans="1:7" hidden="1" x14ac:dyDescent="0.25">
      <c r="A298" s="51" t="s">
        <v>1509</v>
      </c>
      <c r="B298" s="155" t="s">
        <v>141</v>
      </c>
      <c r="C298" s="158"/>
      <c r="D298" s="51"/>
      <c r="E298" s="116"/>
      <c r="F298" s="116"/>
      <c r="G298" s="49"/>
    </row>
    <row r="299" spans="1:7" hidden="1" x14ac:dyDescent="0.25">
      <c r="A299" s="51" t="s">
        <v>1510</v>
      </c>
      <c r="B299" s="155" t="s">
        <v>141</v>
      </c>
      <c r="C299" s="158"/>
      <c r="D299" s="51"/>
      <c r="E299" s="116"/>
      <c r="F299" s="116"/>
      <c r="G299" s="49"/>
    </row>
    <row r="300" spans="1:7" x14ac:dyDescent="0.25">
      <c r="A300" s="70"/>
      <c r="B300" s="70" t="s">
        <v>759</v>
      </c>
      <c r="C300" s="70" t="s">
        <v>480</v>
      </c>
      <c r="D300" s="70"/>
      <c r="E300" s="70"/>
      <c r="F300" s="70"/>
      <c r="G300" s="70"/>
    </row>
    <row r="301" spans="1:7" x14ac:dyDescent="0.25">
      <c r="A301" s="51" t="s">
        <v>1511</v>
      </c>
      <c r="B301" s="51" t="s">
        <v>991</v>
      </c>
      <c r="C301" s="158">
        <v>1</v>
      </c>
      <c r="D301" s="51"/>
      <c r="E301" s="49"/>
      <c r="F301" s="49"/>
      <c r="G301" s="49"/>
    </row>
    <row r="302" spans="1:7" x14ac:dyDescent="0.25">
      <c r="A302" s="51" t="s">
        <v>1512</v>
      </c>
      <c r="B302" s="51" t="s">
        <v>761</v>
      </c>
      <c r="C302" s="158">
        <v>0</v>
      </c>
      <c r="D302" s="51"/>
      <c r="E302" s="49"/>
      <c r="F302" s="49"/>
      <c r="G302" s="49"/>
    </row>
    <row r="303" spans="1:7" x14ac:dyDescent="0.25">
      <c r="A303" s="51" t="s">
        <v>1513</v>
      </c>
      <c r="B303" s="51" t="s">
        <v>137</v>
      </c>
      <c r="C303" s="158">
        <v>0</v>
      </c>
      <c r="D303" s="51"/>
      <c r="E303" s="49"/>
      <c r="F303" s="49"/>
      <c r="G303" s="49"/>
    </row>
    <row r="304" spans="1:7" hidden="1" x14ac:dyDescent="0.25">
      <c r="A304" s="51" t="s">
        <v>1514</v>
      </c>
      <c r="B304" s="51"/>
      <c r="C304" s="122"/>
      <c r="D304" s="51"/>
      <c r="E304" s="49"/>
      <c r="F304" s="49"/>
      <c r="G304" s="49"/>
    </row>
    <row r="305" spans="1:7" hidden="1" x14ac:dyDescent="0.25">
      <c r="A305" s="51" t="s">
        <v>1515</v>
      </c>
      <c r="B305" s="51"/>
      <c r="C305" s="122"/>
      <c r="D305" s="51"/>
      <c r="E305" s="49"/>
      <c r="F305" s="49"/>
      <c r="G305" s="49"/>
    </row>
    <row r="306" spans="1:7" hidden="1" x14ac:dyDescent="0.25">
      <c r="A306" s="51" t="s">
        <v>1516</v>
      </c>
      <c r="B306" s="51"/>
      <c r="C306" s="122"/>
      <c r="D306" s="51"/>
      <c r="E306" s="49"/>
      <c r="F306" s="49"/>
      <c r="G306" s="49"/>
    </row>
    <row r="307" spans="1:7" x14ac:dyDescent="0.25">
      <c r="A307" s="70"/>
      <c r="B307" s="70" t="s">
        <v>1718</v>
      </c>
      <c r="C307" s="70" t="s">
        <v>109</v>
      </c>
      <c r="D307" s="70" t="s">
        <v>1258</v>
      </c>
      <c r="E307" s="70"/>
      <c r="F307" s="70" t="s">
        <v>480</v>
      </c>
      <c r="G307" s="70" t="s">
        <v>1517</v>
      </c>
    </row>
    <row r="308" spans="1:7" x14ac:dyDescent="0.25">
      <c r="A308" s="51" t="s">
        <v>1518</v>
      </c>
      <c r="B308" s="153" t="s">
        <v>2437</v>
      </c>
      <c r="C308" s="149">
        <v>232.72721580000004</v>
      </c>
      <c r="D308" s="159">
        <v>33</v>
      </c>
      <c r="E308" s="57"/>
      <c r="F308" s="131">
        <f>IF($C$326=0,"",IF(C308="[for completion]","",IF(C308="","",C308/$C$326)))</f>
        <v>0.35686651835653538</v>
      </c>
      <c r="G308" s="131">
        <f>IF($D$326=0,"",IF(D308="[for completion]","",IF(D308="","",D308/$D$326)))</f>
        <v>0.23076923076923078</v>
      </c>
    </row>
    <row r="309" spans="1:7" x14ac:dyDescent="0.25">
      <c r="A309" s="51" t="s">
        <v>1519</v>
      </c>
      <c r="B309" s="153" t="s">
        <v>2438</v>
      </c>
      <c r="C309" s="149">
        <v>128.13580673999996</v>
      </c>
      <c r="D309" s="159">
        <v>33</v>
      </c>
      <c r="E309" s="57"/>
      <c r="F309" s="131">
        <f t="shared" ref="F309:F325" si="7">IF($C$326=0,"",IF(C309="[for completion]","",IF(C309="","",C309/$C$326)))</f>
        <v>0.19648488068282755</v>
      </c>
      <c r="G309" s="131">
        <f t="shared" ref="G309:G325" si="8">IF($D$326=0,"",IF(D309="[for completion]","",IF(D309="","",D309/$D$326)))</f>
        <v>0.23076923076923078</v>
      </c>
    </row>
    <row r="310" spans="1:7" x14ac:dyDescent="0.25">
      <c r="A310" s="51" t="s">
        <v>1520</v>
      </c>
      <c r="B310" s="153" t="s">
        <v>2439</v>
      </c>
      <c r="C310" s="149">
        <v>6.2326394700000005</v>
      </c>
      <c r="D310" s="159">
        <v>6</v>
      </c>
      <c r="E310" s="57"/>
      <c r="F310" s="131">
        <f t="shared" si="7"/>
        <v>9.5571991448643537E-3</v>
      </c>
      <c r="G310" s="131">
        <f t="shared" si="8"/>
        <v>4.195804195804196E-2</v>
      </c>
    </row>
    <row r="311" spans="1:7" x14ac:dyDescent="0.25">
      <c r="A311" s="51" t="s">
        <v>1521</v>
      </c>
      <c r="B311" s="153" t="s">
        <v>2406</v>
      </c>
      <c r="C311" s="149">
        <v>0.36043501</v>
      </c>
      <c r="D311" s="159">
        <v>1</v>
      </c>
      <c r="E311" s="57"/>
      <c r="F311" s="131">
        <f t="shared" si="7"/>
        <v>5.5269507981843438E-4</v>
      </c>
      <c r="G311" s="131">
        <f t="shared" si="8"/>
        <v>6.993006993006993E-3</v>
      </c>
    </row>
    <row r="312" spans="1:7" x14ac:dyDescent="0.25">
      <c r="A312" s="51" t="s">
        <v>1522</v>
      </c>
      <c r="B312" s="153" t="s">
        <v>2411</v>
      </c>
      <c r="C312" s="149">
        <v>9.7503939999999997E-2</v>
      </c>
      <c r="D312" s="159">
        <v>1</v>
      </c>
      <c r="E312" s="57"/>
      <c r="F312" s="131">
        <f t="shared" si="7"/>
        <v>1.4951363326473705E-4</v>
      </c>
      <c r="G312" s="131">
        <f t="shared" si="8"/>
        <v>6.993006993006993E-3</v>
      </c>
    </row>
    <row r="313" spans="1:7" x14ac:dyDescent="0.25">
      <c r="A313" s="51" t="s">
        <v>1523</v>
      </c>
      <c r="B313" s="153" t="s">
        <v>2440</v>
      </c>
      <c r="C313" s="149">
        <v>0</v>
      </c>
      <c r="D313" s="159">
        <v>0</v>
      </c>
      <c r="E313" s="57"/>
      <c r="F313" s="131">
        <f t="shared" si="7"/>
        <v>0</v>
      </c>
      <c r="G313" s="131">
        <f t="shared" si="8"/>
        <v>0</v>
      </c>
    </row>
    <row r="314" spans="1:7" x14ac:dyDescent="0.25">
      <c r="A314" s="51" t="s">
        <v>1524</v>
      </c>
      <c r="B314" s="153" t="s">
        <v>2441</v>
      </c>
      <c r="C314" s="149">
        <v>0</v>
      </c>
      <c r="D314" s="159">
        <v>0</v>
      </c>
      <c r="E314" s="57"/>
      <c r="F314" s="131">
        <f>IF($C$326=0,"",IF(C314="[for completion]","",IF(C314="","",C314/$C$326)))</f>
        <v>0</v>
      </c>
      <c r="G314" s="131">
        <f t="shared" si="8"/>
        <v>0</v>
      </c>
    </row>
    <row r="315" spans="1:7" x14ac:dyDescent="0.25">
      <c r="A315" s="51" t="s">
        <v>1525</v>
      </c>
      <c r="B315" s="153" t="s">
        <v>2442</v>
      </c>
      <c r="C315" s="149">
        <v>56.086440379999992</v>
      </c>
      <c r="D315" s="159">
        <v>20</v>
      </c>
      <c r="E315" s="57"/>
      <c r="F315" s="131">
        <f t="shared" si="7"/>
        <v>8.6003575630891005E-2</v>
      </c>
      <c r="G315" s="131">
        <f t="shared" si="8"/>
        <v>0.13986013986013987</v>
      </c>
    </row>
    <row r="316" spans="1:7" x14ac:dyDescent="0.25">
      <c r="A316" s="51" t="s">
        <v>1526</v>
      </c>
      <c r="B316" s="153" t="s">
        <v>2443</v>
      </c>
      <c r="C316" s="149">
        <v>215.05432304999999</v>
      </c>
      <c r="D316" s="159">
        <v>44</v>
      </c>
      <c r="E316" s="57"/>
      <c r="F316" s="131">
        <f t="shared" si="7"/>
        <v>0.32976670674532732</v>
      </c>
      <c r="G316" s="131">
        <f t="shared" si="8"/>
        <v>0.30769230769230771</v>
      </c>
    </row>
    <row r="317" spans="1:7" x14ac:dyDescent="0.25">
      <c r="A317" s="51" t="s">
        <v>1527</v>
      </c>
      <c r="B317" s="153" t="s">
        <v>2444</v>
      </c>
      <c r="C317" s="149">
        <v>8.0005811300000005</v>
      </c>
      <c r="D317" s="159">
        <v>3</v>
      </c>
      <c r="E317" s="57"/>
      <c r="F317" s="131">
        <f t="shared" si="7"/>
        <v>1.2268180680448356E-2</v>
      </c>
      <c r="G317" s="131">
        <f>IF($D$326=0,"",IF(D317="[for completion]","",IF(D317="","",D317/$D$326)))</f>
        <v>2.097902097902098E-2</v>
      </c>
    </row>
    <row r="318" spans="1:7" x14ac:dyDescent="0.25">
      <c r="A318" s="51" t="s">
        <v>1528</v>
      </c>
      <c r="B318" s="153" t="s">
        <v>2445</v>
      </c>
      <c r="C318" s="149">
        <v>0.37642849</v>
      </c>
      <c r="D318" s="159">
        <v>1</v>
      </c>
      <c r="E318" s="57"/>
      <c r="F318" s="131">
        <f t="shared" si="7"/>
        <v>5.7721966111583527E-4</v>
      </c>
      <c r="G318" s="131">
        <f t="shared" si="8"/>
        <v>6.993006993006993E-3</v>
      </c>
    </row>
    <row r="319" spans="1:7" x14ac:dyDescent="0.25">
      <c r="A319" s="51" t="s">
        <v>1529</v>
      </c>
      <c r="B319" s="153" t="s">
        <v>2446</v>
      </c>
      <c r="C319" s="149">
        <v>0</v>
      </c>
      <c r="D319" s="159">
        <v>0</v>
      </c>
      <c r="E319" s="57"/>
      <c r="F319" s="131">
        <f t="shared" si="7"/>
        <v>0</v>
      </c>
      <c r="G319" s="131">
        <f t="shared" si="8"/>
        <v>0</v>
      </c>
    </row>
    <row r="320" spans="1:7" x14ac:dyDescent="0.25">
      <c r="A320" s="51" t="s">
        <v>1530</v>
      </c>
      <c r="B320" s="153" t="s">
        <v>2447</v>
      </c>
      <c r="C320" s="149">
        <v>0</v>
      </c>
      <c r="D320" s="159">
        <v>0</v>
      </c>
      <c r="E320" s="57"/>
      <c r="F320" s="131">
        <f t="shared" si="7"/>
        <v>0</v>
      </c>
      <c r="G320" s="131">
        <f t="shared" si="8"/>
        <v>0</v>
      </c>
    </row>
    <row r="321" spans="1:7" x14ac:dyDescent="0.25">
      <c r="A321" s="51" t="s">
        <v>1531</v>
      </c>
      <c r="B321" s="153" t="s">
        <v>2448</v>
      </c>
      <c r="C321" s="149">
        <v>0</v>
      </c>
      <c r="D321" s="159">
        <v>0</v>
      </c>
      <c r="E321" s="57"/>
      <c r="F321" s="131">
        <f t="shared" si="7"/>
        <v>0</v>
      </c>
      <c r="G321" s="131">
        <f t="shared" si="8"/>
        <v>0</v>
      </c>
    </row>
    <row r="322" spans="1:7" hidden="1" x14ac:dyDescent="0.25">
      <c r="A322" s="51" t="s">
        <v>1532</v>
      </c>
      <c r="B322" s="153"/>
      <c r="C322" s="149">
        <v>0</v>
      </c>
      <c r="D322" s="159">
        <v>0</v>
      </c>
      <c r="E322" s="57"/>
      <c r="F322" s="131">
        <f t="shared" si="7"/>
        <v>0</v>
      </c>
      <c r="G322" s="131">
        <f t="shared" si="8"/>
        <v>0</v>
      </c>
    </row>
    <row r="323" spans="1:7" hidden="1" x14ac:dyDescent="0.25">
      <c r="A323" s="51" t="s">
        <v>1533</v>
      </c>
      <c r="B323" s="153"/>
      <c r="C323" s="149">
        <v>0</v>
      </c>
      <c r="D323" s="159">
        <v>0</v>
      </c>
      <c r="E323" s="57"/>
      <c r="F323" s="131">
        <f t="shared" si="7"/>
        <v>0</v>
      </c>
      <c r="G323" s="131">
        <f t="shared" si="8"/>
        <v>0</v>
      </c>
    </row>
    <row r="324" spans="1:7" hidden="1" x14ac:dyDescent="0.25">
      <c r="A324" s="51" t="s">
        <v>1534</v>
      </c>
      <c r="B324" s="153"/>
      <c r="C324" s="149">
        <v>0</v>
      </c>
      <c r="D324" s="159">
        <v>0</v>
      </c>
      <c r="E324" s="57"/>
      <c r="F324" s="131">
        <f t="shared" si="7"/>
        <v>0</v>
      </c>
      <c r="G324" s="131">
        <f t="shared" si="8"/>
        <v>0</v>
      </c>
    </row>
    <row r="325" spans="1:7" x14ac:dyDescent="0.25">
      <c r="A325" s="51" t="s">
        <v>1535</v>
      </c>
      <c r="B325" s="68" t="s">
        <v>1651</v>
      </c>
      <c r="C325" s="149">
        <v>5.0694232599999998</v>
      </c>
      <c r="D325" s="159">
        <v>1</v>
      </c>
      <c r="E325" s="57"/>
      <c r="F325" s="131">
        <f t="shared" si="7"/>
        <v>7.773510384907192E-3</v>
      </c>
      <c r="G325" s="131">
        <f t="shared" si="8"/>
        <v>6.993006993006993E-3</v>
      </c>
    </row>
    <row r="326" spans="1:7" x14ac:dyDescent="0.25">
      <c r="A326" s="51" t="s">
        <v>1536</v>
      </c>
      <c r="B326" s="68" t="s">
        <v>139</v>
      </c>
      <c r="C326" s="125">
        <f>SUM(C308:C325)</f>
        <v>652.14079726999989</v>
      </c>
      <c r="D326" s="126">
        <f>SUM(D308:D325)</f>
        <v>143</v>
      </c>
      <c r="E326" s="57"/>
      <c r="F326" s="140">
        <f>SUM(F308:F325)</f>
        <v>1.0000000000000002</v>
      </c>
      <c r="G326" s="140">
        <f>SUM(G308:G325)</f>
        <v>1</v>
      </c>
    </row>
    <row r="327" spans="1:7" hidden="1" x14ac:dyDescent="0.25">
      <c r="A327" s="51" t="s">
        <v>1537</v>
      </c>
      <c r="B327" s="68"/>
      <c r="C327" s="51"/>
      <c r="D327" s="51"/>
      <c r="E327" s="57"/>
      <c r="F327" s="57"/>
      <c r="G327" s="57"/>
    </row>
    <row r="328" spans="1:7" hidden="1" x14ac:dyDescent="0.25">
      <c r="A328" s="51" t="s">
        <v>1538</v>
      </c>
      <c r="B328" s="68"/>
      <c r="C328" s="51"/>
      <c r="D328" s="51"/>
      <c r="E328" s="57"/>
      <c r="F328" s="57"/>
      <c r="G328" s="57"/>
    </row>
    <row r="329" spans="1:7" hidden="1" x14ac:dyDescent="0.25">
      <c r="A329" s="51" t="s">
        <v>1539</v>
      </c>
      <c r="B329" s="68"/>
      <c r="C329" s="51"/>
      <c r="D329" s="51"/>
      <c r="E329" s="57"/>
      <c r="F329" s="57"/>
      <c r="G329" s="57"/>
    </row>
    <row r="330" spans="1:7" x14ac:dyDescent="0.25">
      <c r="A330" s="70"/>
      <c r="B330" s="70" t="s">
        <v>2190</v>
      </c>
      <c r="C330" s="70" t="s">
        <v>109</v>
      </c>
      <c r="D330" s="70" t="s">
        <v>1258</v>
      </c>
      <c r="E330" s="70"/>
      <c r="F330" s="70" t="s">
        <v>480</v>
      </c>
      <c r="G330" s="70" t="s">
        <v>1517</v>
      </c>
    </row>
    <row r="331" spans="1:7" x14ac:dyDescent="0.25">
      <c r="A331" s="51" t="s">
        <v>1540</v>
      </c>
      <c r="B331" s="153" t="s">
        <v>2449</v>
      </c>
      <c r="C331" s="149">
        <v>232.72721580000004</v>
      </c>
      <c r="D331" s="159">
        <v>33</v>
      </c>
      <c r="E331" s="57"/>
      <c r="F331" s="131">
        <f>IF($C$349=0,"",IF(C331="[for completion]","",IF(C331="","",C331/$C$349)))</f>
        <v>0.35686651835653538</v>
      </c>
      <c r="G331" s="131">
        <f>IF($D$349=0,"",IF(D331="[for completion]","",IF(D331="","",D331/$D$349)))</f>
        <v>0.23076923076923078</v>
      </c>
    </row>
    <row r="332" spans="1:7" x14ac:dyDescent="0.25">
      <c r="A332" s="51" t="s">
        <v>1541</v>
      </c>
      <c r="B332" s="153" t="s">
        <v>2450</v>
      </c>
      <c r="C332" s="149">
        <v>128.13580673999996</v>
      </c>
      <c r="D332" s="159">
        <v>33</v>
      </c>
      <c r="E332" s="57"/>
      <c r="F332" s="131">
        <f>IF($C$349=0,"",IF(C332="[for completion]","",IF(C332="","",C332/$C$349)))</f>
        <v>0.19648488068282755</v>
      </c>
      <c r="G332" s="131">
        <f t="shared" ref="G332:G348" si="9">IF($D$349=0,"",IF(D332="[for completion]","",IF(D332="","",D332/$D$349)))</f>
        <v>0.23076923076923078</v>
      </c>
    </row>
    <row r="333" spans="1:7" x14ac:dyDescent="0.25">
      <c r="A333" s="51" t="s">
        <v>1542</v>
      </c>
      <c r="B333" s="153" t="s">
        <v>2451</v>
      </c>
      <c r="C333" s="149">
        <v>6.2326394700000005</v>
      </c>
      <c r="D333" s="159">
        <v>6</v>
      </c>
      <c r="E333" s="57"/>
      <c r="F333" s="131">
        <f t="shared" ref="F333:F348" si="10">IF($C$349=0,"",IF(C333="[for completion]","",IF(C333="","",C333/$C$349)))</f>
        <v>9.5571991448643537E-3</v>
      </c>
      <c r="G333" s="131">
        <f t="shared" si="9"/>
        <v>4.195804195804196E-2</v>
      </c>
    </row>
    <row r="334" spans="1:7" x14ac:dyDescent="0.25">
      <c r="A334" s="51" t="s">
        <v>1543</v>
      </c>
      <c r="B334" s="153" t="s">
        <v>2452</v>
      </c>
      <c r="C334" s="149">
        <v>0.36043501</v>
      </c>
      <c r="D334" s="159">
        <v>1</v>
      </c>
      <c r="E334" s="57"/>
      <c r="F334" s="131">
        <f t="shared" si="10"/>
        <v>5.5269507981843438E-4</v>
      </c>
      <c r="G334" s="131">
        <f t="shared" si="9"/>
        <v>6.993006993006993E-3</v>
      </c>
    </row>
    <row r="335" spans="1:7" x14ac:dyDescent="0.25">
      <c r="A335" s="51" t="s">
        <v>1544</v>
      </c>
      <c r="B335" s="153" t="s">
        <v>2453</v>
      </c>
      <c r="C335" s="149">
        <v>9.7503939999999997E-2</v>
      </c>
      <c r="D335" s="159">
        <v>1</v>
      </c>
      <c r="E335" s="57"/>
      <c r="F335" s="131">
        <f t="shared" si="10"/>
        <v>1.4951363326473705E-4</v>
      </c>
      <c r="G335" s="131">
        <f t="shared" si="9"/>
        <v>6.993006993006993E-3</v>
      </c>
    </row>
    <row r="336" spans="1:7" x14ac:dyDescent="0.25">
      <c r="A336" s="51" t="s">
        <v>1545</v>
      </c>
      <c r="B336" s="153" t="s">
        <v>2454</v>
      </c>
      <c r="C336" s="149">
        <v>0</v>
      </c>
      <c r="D336" s="159">
        <v>0</v>
      </c>
      <c r="E336" s="57"/>
      <c r="F336" s="131">
        <f t="shared" si="10"/>
        <v>0</v>
      </c>
      <c r="G336" s="131">
        <f t="shared" si="9"/>
        <v>0</v>
      </c>
    </row>
    <row r="337" spans="1:7" x14ac:dyDescent="0.25">
      <c r="A337" s="51" t="s">
        <v>1546</v>
      </c>
      <c r="B337" s="153" t="s">
        <v>2455</v>
      </c>
      <c r="C337" s="149">
        <v>0</v>
      </c>
      <c r="D337" s="159">
        <v>0</v>
      </c>
      <c r="E337" s="57"/>
      <c r="F337" s="131">
        <f t="shared" si="10"/>
        <v>0</v>
      </c>
      <c r="G337" s="131">
        <f t="shared" si="9"/>
        <v>0</v>
      </c>
    </row>
    <row r="338" spans="1:7" x14ac:dyDescent="0.25">
      <c r="A338" s="51" t="s">
        <v>1547</v>
      </c>
      <c r="B338" s="153" t="s">
        <v>2456</v>
      </c>
      <c r="C338" s="149">
        <v>56.086440379999992</v>
      </c>
      <c r="D338" s="159">
        <v>20</v>
      </c>
      <c r="E338" s="57"/>
      <c r="F338" s="131">
        <f t="shared" si="10"/>
        <v>8.6003575630891005E-2</v>
      </c>
      <c r="G338" s="131">
        <f t="shared" si="9"/>
        <v>0.13986013986013987</v>
      </c>
    </row>
    <row r="339" spans="1:7" x14ac:dyDescent="0.25">
      <c r="A339" s="51" t="s">
        <v>1548</v>
      </c>
      <c r="B339" s="153" t="s">
        <v>2457</v>
      </c>
      <c r="C339" s="149">
        <v>215.05432304999999</v>
      </c>
      <c r="D339" s="159">
        <v>44</v>
      </c>
      <c r="E339" s="57"/>
      <c r="F339" s="131">
        <f t="shared" si="10"/>
        <v>0.32976670674532732</v>
      </c>
      <c r="G339" s="131">
        <f t="shared" si="9"/>
        <v>0.30769230769230771</v>
      </c>
    </row>
    <row r="340" spans="1:7" x14ac:dyDescent="0.25">
      <c r="A340" s="51" t="s">
        <v>1549</v>
      </c>
      <c r="B340" s="153" t="s">
        <v>2458</v>
      </c>
      <c r="C340" s="149">
        <v>8.0005811300000005</v>
      </c>
      <c r="D340" s="159">
        <v>3</v>
      </c>
      <c r="E340" s="57"/>
      <c r="F340" s="131">
        <f t="shared" si="10"/>
        <v>1.2268180680448356E-2</v>
      </c>
      <c r="G340" s="131">
        <f t="shared" si="9"/>
        <v>2.097902097902098E-2</v>
      </c>
    </row>
    <row r="341" spans="1:7" x14ac:dyDescent="0.25">
      <c r="A341" s="51" t="s">
        <v>1703</v>
      </c>
      <c r="B341" s="153" t="s">
        <v>2459</v>
      </c>
      <c r="C341" s="149">
        <v>0.37642849</v>
      </c>
      <c r="D341" s="159">
        <v>1</v>
      </c>
      <c r="E341" s="57"/>
      <c r="F341" s="131">
        <f t="shared" si="10"/>
        <v>5.7721966111583527E-4</v>
      </c>
      <c r="G341" s="131">
        <f t="shared" si="9"/>
        <v>6.993006993006993E-3</v>
      </c>
    </row>
    <row r="342" spans="1:7" x14ac:dyDescent="0.25">
      <c r="A342" s="51" t="s">
        <v>1719</v>
      </c>
      <c r="B342" s="153" t="s">
        <v>2460</v>
      </c>
      <c r="C342" s="149">
        <v>0</v>
      </c>
      <c r="D342" s="159">
        <v>0</v>
      </c>
      <c r="E342" s="57"/>
      <c r="F342" s="131">
        <f t="shared" si="10"/>
        <v>0</v>
      </c>
      <c r="G342" s="131">
        <f>IF($D$349=0,"",IF(D342="[for completion]","",IF(D342="","",D342/$D$349)))</f>
        <v>0</v>
      </c>
    </row>
    <row r="343" spans="1:7" x14ac:dyDescent="0.25">
      <c r="A343" s="51" t="s">
        <v>1720</v>
      </c>
      <c r="B343" s="153" t="s">
        <v>2461</v>
      </c>
      <c r="C343" s="149">
        <v>0</v>
      </c>
      <c r="D343" s="159">
        <v>0</v>
      </c>
      <c r="E343" s="57"/>
      <c r="F343" s="131">
        <f t="shared" si="10"/>
        <v>0</v>
      </c>
      <c r="G343" s="131">
        <f t="shared" si="9"/>
        <v>0</v>
      </c>
    </row>
    <row r="344" spans="1:7" x14ac:dyDescent="0.25">
      <c r="A344" s="51" t="s">
        <v>1721</v>
      </c>
      <c r="B344" s="153" t="s">
        <v>2462</v>
      </c>
      <c r="C344" s="149">
        <v>0</v>
      </c>
      <c r="D344" s="159">
        <v>0</v>
      </c>
      <c r="E344" s="57"/>
      <c r="F344" s="131">
        <f t="shared" si="10"/>
        <v>0</v>
      </c>
      <c r="G344" s="131">
        <f t="shared" si="9"/>
        <v>0</v>
      </c>
    </row>
    <row r="345" spans="1:7" hidden="1" x14ac:dyDescent="0.25">
      <c r="A345" s="51" t="s">
        <v>1722</v>
      </c>
      <c r="B345" s="153"/>
      <c r="C345" s="149"/>
      <c r="D345" s="159"/>
      <c r="E345" s="57"/>
      <c r="F345" s="131" t="str">
        <f t="shared" si="10"/>
        <v/>
      </c>
      <c r="G345" s="131" t="str">
        <f t="shared" si="9"/>
        <v/>
      </c>
    </row>
    <row r="346" spans="1:7" hidden="1" x14ac:dyDescent="0.25">
      <c r="A346" s="51" t="s">
        <v>1723</v>
      </c>
      <c r="B346" s="153"/>
      <c r="C346" s="149"/>
      <c r="D346" s="159"/>
      <c r="E346" s="57"/>
      <c r="F346" s="131" t="str">
        <f>IF($C$349=0,"",IF(C346="[for completion]","",IF(C346="","",C346/$C$349)))</f>
        <v/>
      </c>
      <c r="G346" s="131" t="str">
        <f t="shared" si="9"/>
        <v/>
      </c>
    </row>
    <row r="347" spans="1:7" hidden="1" x14ac:dyDescent="0.25">
      <c r="A347" s="51" t="s">
        <v>1724</v>
      </c>
      <c r="B347" s="153"/>
      <c r="C347" s="149"/>
      <c r="D347" s="159"/>
      <c r="E347" s="57"/>
      <c r="F347" s="131" t="str">
        <f t="shared" si="10"/>
        <v/>
      </c>
      <c r="G347" s="131" t="str">
        <f t="shared" si="9"/>
        <v/>
      </c>
    </row>
    <row r="348" spans="1:7" x14ac:dyDescent="0.25">
      <c r="A348" s="51" t="s">
        <v>1725</v>
      </c>
      <c r="B348" s="68" t="s">
        <v>1651</v>
      </c>
      <c r="C348" s="149">
        <v>5.0694232599999998</v>
      </c>
      <c r="D348" s="159">
        <v>1</v>
      </c>
      <c r="E348" s="57"/>
      <c r="F348" s="131">
        <f t="shared" si="10"/>
        <v>7.773510384907192E-3</v>
      </c>
      <c r="G348" s="131">
        <f t="shared" si="9"/>
        <v>6.993006993006993E-3</v>
      </c>
    </row>
    <row r="349" spans="1:7" x14ac:dyDescent="0.25">
      <c r="A349" s="51" t="s">
        <v>1726</v>
      </c>
      <c r="B349" s="68" t="s">
        <v>139</v>
      </c>
      <c r="C349" s="125">
        <f>SUM(C331:C348)</f>
        <v>652.14079726999989</v>
      </c>
      <c r="D349" s="126">
        <f>SUM(D331:D348)</f>
        <v>143</v>
      </c>
      <c r="E349" s="57"/>
      <c r="F349" s="140">
        <f>SUM(F331:F348)</f>
        <v>1.0000000000000002</v>
      </c>
      <c r="G349" s="140">
        <f>SUM(G331:G348)</f>
        <v>1</v>
      </c>
    </row>
    <row r="350" spans="1:7" hidden="1" x14ac:dyDescent="0.25">
      <c r="A350" s="51" t="s">
        <v>1550</v>
      </c>
      <c r="B350" s="68"/>
      <c r="C350" s="51"/>
      <c r="D350" s="51"/>
      <c r="E350" s="57"/>
      <c r="F350" s="57"/>
      <c r="G350" s="57"/>
    </row>
    <row r="351" spans="1:7" hidden="1" x14ac:dyDescent="0.25">
      <c r="A351" s="51" t="s">
        <v>1727</v>
      </c>
      <c r="B351" s="68"/>
      <c r="C351" s="51"/>
      <c r="D351" s="51"/>
      <c r="E351" s="57"/>
      <c r="F351" s="57"/>
      <c r="G351" s="57"/>
    </row>
    <row r="352" spans="1:7" x14ac:dyDescent="0.25">
      <c r="A352" s="70"/>
      <c r="B352" s="70" t="s">
        <v>1868</v>
      </c>
      <c r="C352" s="70" t="s">
        <v>109</v>
      </c>
      <c r="D352" s="70" t="s">
        <v>1258</v>
      </c>
      <c r="E352" s="70"/>
      <c r="F352" s="70" t="s">
        <v>480</v>
      </c>
      <c r="G352" s="70" t="s">
        <v>1871</v>
      </c>
    </row>
    <row r="353" spans="1:7" x14ac:dyDescent="0.25">
      <c r="A353" s="51" t="s">
        <v>1551</v>
      </c>
      <c r="B353" s="68" t="s">
        <v>1251</v>
      </c>
      <c r="C353" s="149">
        <v>14.766161289999999</v>
      </c>
      <c r="D353" s="159">
        <v>8</v>
      </c>
      <c r="E353" s="57"/>
      <c r="F353" s="131">
        <f>IF($C$366=0,"",IF(C353="[for completion]","",IF(C353="","",C353/$C$366)))</f>
        <v>2.2642597046242604E-2</v>
      </c>
      <c r="G353" s="131">
        <f>IF($D$366=0,"",IF(D353="[for completion]","",IF(D353="","",D353/$D$366)))</f>
        <v>5.5944055944055944E-2</v>
      </c>
    </row>
    <row r="354" spans="1:7" x14ac:dyDescent="0.25">
      <c r="A354" s="51" t="s">
        <v>1552</v>
      </c>
      <c r="B354" s="68" t="s">
        <v>1252</v>
      </c>
      <c r="C354" s="149">
        <v>8.2159435799999994</v>
      </c>
      <c r="D354" s="159">
        <v>3</v>
      </c>
      <c r="E354" s="57"/>
      <c r="F354" s="131">
        <f t="shared" ref="F354:F365" si="11">IF($C$366=0,"",IF(C354="[for completion]","",IF(C354="","",C354/$C$366)))</f>
        <v>1.2598419872508645E-2</v>
      </c>
      <c r="G354" s="131">
        <f t="shared" ref="G354:G365" si="12">IF($D$366=0,"",IF(D354="[for completion]","",IF(D354="","",D354/$D$366)))</f>
        <v>2.097902097902098E-2</v>
      </c>
    </row>
    <row r="355" spans="1:7" x14ac:dyDescent="0.25">
      <c r="A355" s="51" t="s">
        <v>1553</v>
      </c>
      <c r="B355" s="68" t="s">
        <v>1891</v>
      </c>
      <c r="C355" s="149">
        <v>16.313847299999999</v>
      </c>
      <c r="D355" s="159">
        <v>5</v>
      </c>
      <c r="E355" s="57"/>
      <c r="F355" s="131">
        <f t="shared" si="11"/>
        <v>2.5015836102101313E-2</v>
      </c>
      <c r="G355" s="131">
        <f t="shared" si="12"/>
        <v>3.4965034965034968E-2</v>
      </c>
    </row>
    <row r="356" spans="1:7" x14ac:dyDescent="0.25">
      <c r="A356" s="51" t="s">
        <v>1554</v>
      </c>
      <c r="B356" s="68" t="s">
        <v>1253</v>
      </c>
      <c r="C356" s="149">
        <v>8.4358862400000003</v>
      </c>
      <c r="D356" s="159">
        <v>4</v>
      </c>
      <c r="E356" s="57"/>
      <c r="F356" s="131">
        <f t="shared" si="11"/>
        <v>1.2935682409863657E-2</v>
      </c>
      <c r="G356" s="131">
        <f t="shared" si="12"/>
        <v>2.7972027972027972E-2</v>
      </c>
    </row>
    <row r="357" spans="1:7" x14ac:dyDescent="0.25">
      <c r="A357" s="51" t="s">
        <v>1555</v>
      </c>
      <c r="B357" s="68" t="s">
        <v>1254</v>
      </c>
      <c r="C357" s="149">
        <v>4.9263469200000003</v>
      </c>
      <c r="D357" s="159">
        <v>2</v>
      </c>
      <c r="E357" s="57"/>
      <c r="F357" s="131">
        <f t="shared" si="11"/>
        <v>7.5541155232470283E-3</v>
      </c>
      <c r="G357" s="131">
        <f t="shared" si="12"/>
        <v>1.3986013986013986E-2</v>
      </c>
    </row>
    <row r="358" spans="1:7" x14ac:dyDescent="0.25">
      <c r="A358" s="51" t="s">
        <v>1556</v>
      </c>
      <c r="B358" s="68" t="s">
        <v>1255</v>
      </c>
      <c r="C358" s="149">
        <v>10.04637277</v>
      </c>
      <c r="D358" s="159">
        <v>7</v>
      </c>
      <c r="E358" s="57"/>
      <c r="F358" s="131">
        <f t="shared" si="11"/>
        <v>1.5405220486214406E-2</v>
      </c>
      <c r="G358" s="131">
        <f t="shared" si="12"/>
        <v>4.8951048951048952E-2</v>
      </c>
    </row>
    <row r="359" spans="1:7" x14ac:dyDescent="0.25">
      <c r="A359" s="51" t="s">
        <v>1645</v>
      </c>
      <c r="B359" s="68" t="s">
        <v>1256</v>
      </c>
      <c r="C359" s="149">
        <v>8.4638334099999994</v>
      </c>
      <c r="D359" s="159">
        <v>5</v>
      </c>
      <c r="E359" s="57"/>
      <c r="F359" s="131">
        <f t="shared" si="11"/>
        <v>1.2978536913242363E-2</v>
      </c>
      <c r="G359" s="131">
        <f t="shared" si="12"/>
        <v>3.4965034965034968E-2</v>
      </c>
    </row>
    <row r="360" spans="1:7" x14ac:dyDescent="0.25">
      <c r="A360" s="51" t="s">
        <v>1646</v>
      </c>
      <c r="B360" s="68" t="s">
        <v>1257</v>
      </c>
      <c r="C360" s="149">
        <v>88.947558329999993</v>
      </c>
      <c r="D360" s="159">
        <v>21</v>
      </c>
      <c r="E360" s="57"/>
      <c r="F360" s="131">
        <f t="shared" si="11"/>
        <v>0.13639318181342644</v>
      </c>
      <c r="G360" s="131">
        <f t="shared" si="12"/>
        <v>0.14685314685314685</v>
      </c>
    </row>
    <row r="361" spans="1:7" x14ac:dyDescent="0.25">
      <c r="A361" s="51" t="s">
        <v>1732</v>
      </c>
      <c r="B361" s="68" t="s">
        <v>2263</v>
      </c>
      <c r="C361" s="125">
        <v>261.93970746999997</v>
      </c>
      <c r="D361" s="51">
        <v>46</v>
      </c>
      <c r="E361" s="57"/>
      <c r="F361" s="131">
        <f t="shared" si="11"/>
        <v>0.40166128015075159</v>
      </c>
      <c r="G361" s="131">
        <f t="shared" si="12"/>
        <v>0.32167832167832167</v>
      </c>
    </row>
    <row r="362" spans="1:7" x14ac:dyDescent="0.25">
      <c r="A362" s="51" t="s">
        <v>1733</v>
      </c>
      <c r="B362" s="51" t="s">
        <v>2266</v>
      </c>
      <c r="C362" s="125">
        <v>53.339910790000005</v>
      </c>
      <c r="D362" s="51">
        <v>19</v>
      </c>
      <c r="F362" s="131">
        <f t="shared" si="11"/>
        <v>8.1792016407027754E-2</v>
      </c>
      <c r="G362" s="131">
        <f t="shared" si="12"/>
        <v>0.13286713286713286</v>
      </c>
    </row>
    <row r="363" spans="1:7" x14ac:dyDescent="0.25">
      <c r="A363" s="51" t="s">
        <v>1734</v>
      </c>
      <c r="B363" s="51" t="s">
        <v>2264</v>
      </c>
      <c r="C363" s="125">
        <v>146.15706669000002</v>
      </c>
      <c r="D363" s="51">
        <v>14</v>
      </c>
      <c r="F363" s="131">
        <f t="shared" si="11"/>
        <v>0.22411888245888706</v>
      </c>
      <c r="G363" s="131">
        <f t="shared" si="12"/>
        <v>9.7902097902097904E-2</v>
      </c>
    </row>
    <row r="364" spans="1:7" x14ac:dyDescent="0.25">
      <c r="A364" s="51" t="s">
        <v>2287</v>
      </c>
      <c r="B364" s="68" t="s">
        <v>2265</v>
      </c>
      <c r="C364" s="125">
        <v>30.588162480000001</v>
      </c>
      <c r="D364" s="51">
        <v>9</v>
      </c>
      <c r="E364" s="57"/>
      <c r="F364" s="131">
        <f t="shared" si="11"/>
        <v>4.6904230816487098E-2</v>
      </c>
      <c r="G364" s="131">
        <f t="shared" si="12"/>
        <v>6.2937062937062943E-2</v>
      </c>
    </row>
    <row r="365" spans="1:7" x14ac:dyDescent="0.25">
      <c r="A365" s="51" t="s">
        <v>2288</v>
      </c>
      <c r="B365" s="51" t="s">
        <v>1651</v>
      </c>
      <c r="C365" s="125">
        <v>0</v>
      </c>
      <c r="D365" s="126">
        <v>0</v>
      </c>
      <c r="E365" s="57"/>
      <c r="F365" s="131">
        <f t="shared" si="11"/>
        <v>0</v>
      </c>
      <c r="G365" s="131">
        <f t="shared" si="12"/>
        <v>0</v>
      </c>
    </row>
    <row r="366" spans="1:7" x14ac:dyDescent="0.25">
      <c r="A366" s="51" t="s">
        <v>2289</v>
      </c>
      <c r="B366" s="68" t="s">
        <v>139</v>
      </c>
      <c r="C366" s="125">
        <f>SUM(C353:C365)</f>
        <v>652.14079727000001</v>
      </c>
      <c r="D366" s="126">
        <f>SUM(D353:D365)</f>
        <v>143</v>
      </c>
      <c r="E366" s="57"/>
      <c r="F366" s="122">
        <f>SUM(F353:F365)</f>
        <v>0.99999999999999978</v>
      </c>
      <c r="G366" s="122">
        <f>SUM(G353:G365)</f>
        <v>1</v>
      </c>
    </row>
    <row r="367" spans="1:7" hidden="1" x14ac:dyDescent="0.25">
      <c r="A367" s="51" t="s">
        <v>1557</v>
      </c>
      <c r="B367" s="68"/>
      <c r="C367" s="149"/>
      <c r="D367" s="159"/>
      <c r="E367" s="57"/>
      <c r="F367" s="131" t="str">
        <f>IF($C$349=0,"",IF(C367="[for completion]","",IF(C367="","",C367/$C$349)))</f>
        <v/>
      </c>
      <c r="G367" s="131" t="str">
        <f>IF($D$349=0,"",IF(D367="[for completion]","",IF(D367="","",D367/$D$349)))</f>
        <v/>
      </c>
    </row>
    <row r="368" spans="1:7" hidden="1" x14ac:dyDescent="0.25">
      <c r="A368" s="51" t="s">
        <v>2292</v>
      </c>
      <c r="B368" s="68"/>
      <c r="C368" s="149"/>
      <c r="D368" s="159"/>
      <c r="E368" s="57"/>
      <c r="F368" s="131"/>
      <c r="G368" s="131"/>
    </row>
    <row r="369" spans="1:7" hidden="1" x14ac:dyDescent="0.25">
      <c r="A369" s="51" t="s">
        <v>2293</v>
      </c>
      <c r="B369" s="68"/>
      <c r="C369" s="149"/>
      <c r="D369" s="159"/>
      <c r="E369" s="57"/>
      <c r="F369" s="131"/>
      <c r="G369" s="131"/>
    </row>
    <row r="370" spans="1:7" hidden="1" x14ac:dyDescent="0.25">
      <c r="A370" s="51" t="s">
        <v>2294</v>
      </c>
      <c r="B370" s="68"/>
      <c r="C370" s="149"/>
      <c r="D370" s="159"/>
      <c r="E370" s="57"/>
      <c r="F370" s="131"/>
      <c r="G370" s="131"/>
    </row>
    <row r="371" spans="1:7" hidden="1" x14ac:dyDescent="0.25">
      <c r="A371" s="51" t="s">
        <v>2295</v>
      </c>
      <c r="B371" s="68"/>
      <c r="C371" s="149"/>
      <c r="D371" s="159"/>
      <c r="E371" s="57"/>
      <c r="F371" s="131"/>
      <c r="G371" s="131"/>
    </row>
    <row r="372" spans="1:7" hidden="1" x14ac:dyDescent="0.25">
      <c r="A372" s="51" t="s">
        <v>2296</v>
      </c>
      <c r="B372" s="68"/>
      <c r="C372" s="149"/>
      <c r="D372" s="159"/>
      <c r="E372" s="57"/>
      <c r="F372" s="131"/>
      <c r="G372" s="131"/>
    </row>
    <row r="373" spans="1:7" hidden="1" x14ac:dyDescent="0.25">
      <c r="A373" s="51" t="s">
        <v>2297</v>
      </c>
      <c r="B373" s="68"/>
      <c r="C373" s="149"/>
      <c r="D373" s="159"/>
      <c r="E373" s="57"/>
      <c r="F373" s="131"/>
      <c r="G373" s="131"/>
    </row>
    <row r="374" spans="1:7" hidden="1" x14ac:dyDescent="0.25">
      <c r="A374" s="51" t="s">
        <v>2298</v>
      </c>
      <c r="B374" s="68"/>
      <c r="C374" s="125"/>
      <c r="D374" s="126"/>
      <c r="E374" s="57"/>
      <c r="F374" s="140"/>
      <c r="G374" s="140"/>
    </row>
    <row r="375" spans="1:7" hidden="1" x14ac:dyDescent="0.25">
      <c r="A375" s="51" t="s">
        <v>2299</v>
      </c>
      <c r="B375" s="68"/>
      <c r="C375" s="51"/>
      <c r="D375" s="51"/>
      <c r="E375" s="57"/>
      <c r="F375" s="57"/>
      <c r="G375" s="57"/>
    </row>
    <row r="376" spans="1:7" hidden="1" x14ac:dyDescent="0.25">
      <c r="A376" s="51" t="s">
        <v>2300</v>
      </c>
      <c r="B376" s="68"/>
      <c r="C376" s="51"/>
      <c r="D376" s="51"/>
      <c r="E376" s="57"/>
      <c r="F376" s="57"/>
      <c r="G376" s="57"/>
    </row>
    <row r="377" spans="1:7" x14ac:dyDescent="0.25">
      <c r="A377" s="70"/>
      <c r="B377" s="70" t="s">
        <v>1728</v>
      </c>
      <c r="C377" s="70" t="s">
        <v>109</v>
      </c>
      <c r="D377" s="70" t="s">
        <v>1258</v>
      </c>
      <c r="E377" s="70"/>
      <c r="F377" s="70" t="s">
        <v>480</v>
      </c>
      <c r="G377" s="70" t="s">
        <v>1871</v>
      </c>
    </row>
    <row r="378" spans="1:7" x14ac:dyDescent="0.25">
      <c r="A378" s="51" t="s">
        <v>1647</v>
      </c>
      <c r="B378" s="68" t="s">
        <v>1639</v>
      </c>
      <c r="C378" s="149">
        <v>8.3435585299999993</v>
      </c>
      <c r="D378" s="159">
        <v>11</v>
      </c>
      <c r="E378" s="57"/>
      <c r="F378" s="131">
        <f t="shared" ref="F378:F384" si="13">IF($C$385=0,"",IF(C378="[for completion]","",IF(C378="","",C378/$C$385)))</f>
        <v>1.2794106065634766E-2</v>
      </c>
      <c r="G378" s="131">
        <f>IF($D$385=0,"",IF(D378="[for completion]","",IF(D378="","",D378/$D$385)))</f>
        <v>7.6923076923076927E-2</v>
      </c>
    </row>
    <row r="379" spans="1:7" x14ac:dyDescent="0.25">
      <c r="A379" s="51" t="s">
        <v>1648</v>
      </c>
      <c r="B379" s="144" t="s">
        <v>1640</v>
      </c>
      <c r="C379" s="149">
        <v>0.14067617000000002</v>
      </c>
      <c r="D379" s="159">
        <v>1</v>
      </c>
      <c r="E379" s="57"/>
      <c r="F379" s="131">
        <f t="shared" si="13"/>
        <v>2.1571441410949961E-4</v>
      </c>
      <c r="G379" s="131">
        <f t="shared" ref="G379:G384" si="14">IF($D$385=0,"",IF(D379="[for completion]","",IF(D379="","",D379/$D$385)))</f>
        <v>6.993006993006993E-3</v>
      </c>
    </row>
    <row r="380" spans="1:7" x14ac:dyDescent="0.25">
      <c r="A380" s="51" t="s">
        <v>1649</v>
      </c>
      <c r="B380" s="68" t="s">
        <v>1641</v>
      </c>
      <c r="C380" s="149">
        <v>0</v>
      </c>
      <c r="D380" s="159">
        <v>0</v>
      </c>
      <c r="E380" s="57"/>
      <c r="F380" s="131">
        <f t="shared" si="13"/>
        <v>0</v>
      </c>
      <c r="G380" s="131">
        <f t="shared" si="14"/>
        <v>0</v>
      </c>
    </row>
    <row r="381" spans="1:7" x14ac:dyDescent="0.25">
      <c r="A381" s="51" t="s">
        <v>1650</v>
      </c>
      <c r="B381" s="68" t="s">
        <v>1642</v>
      </c>
      <c r="C381" s="149">
        <v>8.770238000000001E-2</v>
      </c>
      <c r="D381" s="159">
        <v>1</v>
      </c>
      <c r="E381" s="57"/>
      <c r="F381" s="131">
        <f t="shared" si="13"/>
        <v>1.3448381142100113E-4</v>
      </c>
      <c r="G381" s="131">
        <f t="shared" si="14"/>
        <v>6.993006993006993E-3</v>
      </c>
    </row>
    <row r="382" spans="1:7" x14ac:dyDescent="0.25">
      <c r="A382" s="51" t="s">
        <v>1652</v>
      </c>
      <c r="B382" s="68" t="s">
        <v>1643</v>
      </c>
      <c r="C382" s="149">
        <v>643.56886019000001</v>
      </c>
      <c r="D382" s="159">
        <v>130</v>
      </c>
      <c r="E382" s="57"/>
      <c r="F382" s="131">
        <f t="shared" si="13"/>
        <v>0.98685569570883469</v>
      </c>
      <c r="G382" s="131">
        <f t="shared" si="14"/>
        <v>0.90909090909090906</v>
      </c>
    </row>
    <row r="383" spans="1:7" x14ac:dyDescent="0.25">
      <c r="A383" s="51" t="s">
        <v>1729</v>
      </c>
      <c r="B383" s="68" t="s">
        <v>1644</v>
      </c>
      <c r="C383" s="149">
        <v>0</v>
      </c>
      <c r="D383" s="159">
        <v>0</v>
      </c>
      <c r="E383" s="57"/>
      <c r="F383" s="131">
        <f t="shared" si="13"/>
        <v>0</v>
      </c>
      <c r="G383" s="131">
        <f t="shared" si="14"/>
        <v>0</v>
      </c>
    </row>
    <row r="384" spans="1:7" x14ac:dyDescent="0.25">
      <c r="A384" s="51" t="s">
        <v>1730</v>
      </c>
      <c r="B384" s="68" t="s">
        <v>1259</v>
      </c>
      <c r="C384" s="149">
        <v>0</v>
      </c>
      <c r="D384" s="159">
        <v>0</v>
      </c>
      <c r="E384" s="57"/>
      <c r="F384" s="131">
        <f t="shared" si="13"/>
        <v>0</v>
      </c>
      <c r="G384" s="131">
        <f t="shared" si="14"/>
        <v>0</v>
      </c>
    </row>
    <row r="385" spans="1:7" x14ac:dyDescent="0.25">
      <c r="A385" s="51" t="s">
        <v>1731</v>
      </c>
      <c r="B385" s="68" t="s">
        <v>139</v>
      </c>
      <c r="C385" s="125">
        <f>SUM(C378:C384)</f>
        <v>652.14079727000001</v>
      </c>
      <c r="D385" s="126">
        <f>SUM(D378:D384)</f>
        <v>143</v>
      </c>
      <c r="E385" s="57"/>
      <c r="F385" s="140">
        <f>SUM(F378:F384)</f>
        <v>1</v>
      </c>
      <c r="G385" s="140">
        <f>SUM(G378:G384)</f>
        <v>1</v>
      </c>
    </row>
    <row r="386" spans="1:7" hidden="1" x14ac:dyDescent="0.25">
      <c r="A386" s="51" t="s">
        <v>1653</v>
      </c>
      <c r="B386" s="68"/>
      <c r="C386" s="51"/>
      <c r="D386" s="51"/>
      <c r="E386" s="57"/>
      <c r="F386" s="57"/>
      <c r="G386" s="57"/>
    </row>
    <row r="387" spans="1:7" x14ac:dyDescent="0.25">
      <c r="A387" s="70"/>
      <c r="B387" s="70" t="s">
        <v>1869</v>
      </c>
      <c r="C387" s="70" t="s">
        <v>109</v>
      </c>
      <c r="D387" s="70" t="s">
        <v>1258</v>
      </c>
      <c r="E387" s="70"/>
      <c r="F387" s="70" t="s">
        <v>480</v>
      </c>
      <c r="G387" s="70" t="s">
        <v>1871</v>
      </c>
    </row>
    <row r="388" spans="1:7" x14ac:dyDescent="0.25">
      <c r="A388" s="51" t="s">
        <v>1712</v>
      </c>
      <c r="B388" s="68" t="s">
        <v>1870</v>
      </c>
      <c r="C388" s="149">
        <v>50.33813258</v>
      </c>
      <c r="D388" s="159">
        <v>15</v>
      </c>
      <c r="E388" s="57"/>
      <c r="F388" s="131">
        <f>IF($C$392=0,"",IF(C388="[for completion]","",IF(C388="","",C388/$C$392)))</f>
        <v>7.7189056091454669E-2</v>
      </c>
      <c r="G388" s="131">
        <f>IF($D$392=0,"",IF(D388="[for completion]","",IF(D388="","",D388/$D$392)))</f>
        <v>0.1048951048951049</v>
      </c>
    </row>
    <row r="389" spans="1:7" x14ac:dyDescent="0.25">
      <c r="A389" s="51" t="s">
        <v>1713</v>
      </c>
      <c r="B389" s="144" t="s">
        <v>1799</v>
      </c>
      <c r="C389" s="149">
        <v>601.80266469000003</v>
      </c>
      <c r="D389" s="159">
        <v>128</v>
      </c>
      <c r="E389" s="57"/>
      <c r="F389" s="131">
        <f>IF($C$392=0,"",IF(C389="[for completion]","",IF(C389="","",C389/$C$392)))</f>
        <v>0.92281094390854534</v>
      </c>
      <c r="G389" s="131">
        <f>IF($D$392=0,"",IF(D389="[for completion]","",IF(D389="","",D389/$D$392)))</f>
        <v>0.8951048951048951</v>
      </c>
    </row>
    <row r="390" spans="1:7" x14ac:dyDescent="0.25">
      <c r="A390" s="51" t="s">
        <v>1714</v>
      </c>
      <c r="B390" s="68" t="s">
        <v>1259</v>
      </c>
      <c r="C390" s="149">
        <v>0</v>
      </c>
      <c r="D390" s="159">
        <v>0</v>
      </c>
      <c r="E390" s="57"/>
      <c r="F390" s="131">
        <f>IF($C$392=0,"",IF(C390="[for completion]","",IF(C390="","",C390/$C$392)))</f>
        <v>0</v>
      </c>
      <c r="G390" s="131">
        <f>IF($D$392=0,"",IF(D390="[for completion]","",IF(D390="","",D390/$D$392)))</f>
        <v>0</v>
      </c>
    </row>
    <row r="391" spans="1:7" x14ac:dyDescent="0.25">
      <c r="A391" s="51" t="s">
        <v>1715</v>
      </c>
      <c r="B391" s="51" t="s">
        <v>1651</v>
      </c>
      <c r="C391" s="149">
        <v>0</v>
      </c>
      <c r="D391" s="159">
        <v>0</v>
      </c>
      <c r="E391" s="57"/>
      <c r="F391" s="131">
        <f>IF($C$392=0,"",IF(C391="[for completion]","",IF(C391="","",C391/$C$392)))</f>
        <v>0</v>
      </c>
      <c r="G391" s="131">
        <f>IF($D$392=0,"",IF(D391="[for completion]","",IF(D391="","",D391/$D$392)))</f>
        <v>0</v>
      </c>
    </row>
    <row r="392" spans="1:7" x14ac:dyDescent="0.25">
      <c r="A392" s="51" t="s">
        <v>1716</v>
      </c>
      <c r="B392" s="68" t="s">
        <v>139</v>
      </c>
      <c r="C392" s="125">
        <f>SUM(C388:C391)</f>
        <v>652.14079727000001</v>
      </c>
      <c r="D392" s="126">
        <f>SUM(D388:D391)</f>
        <v>143</v>
      </c>
      <c r="E392" s="57"/>
      <c r="F392" s="140">
        <f>SUM(F388:F391)</f>
        <v>1</v>
      </c>
      <c r="G392" s="140">
        <f>SUM(G388:G391)</f>
        <v>1</v>
      </c>
    </row>
    <row r="393" spans="1:7" hidden="1" x14ac:dyDescent="0.25">
      <c r="A393" s="51" t="s">
        <v>1717</v>
      </c>
      <c r="B393" s="51"/>
      <c r="C393" s="122"/>
      <c r="D393" s="51"/>
      <c r="E393" s="49"/>
      <c r="F393" s="49"/>
      <c r="G393" s="49"/>
    </row>
    <row r="394" spans="1:7" x14ac:dyDescent="0.25">
      <c r="A394" s="70"/>
      <c r="B394" s="70" t="s">
        <v>2367</v>
      </c>
      <c r="C394" s="70" t="s">
        <v>2253</v>
      </c>
      <c r="D394" s="70" t="s">
        <v>2254</v>
      </c>
      <c r="E394" s="70"/>
      <c r="F394" s="70" t="s">
        <v>2255</v>
      </c>
      <c r="G394" s="70"/>
    </row>
    <row r="395" spans="1:7" x14ac:dyDescent="0.25">
      <c r="A395" s="51" t="s">
        <v>1913</v>
      </c>
      <c r="B395" s="68" t="s">
        <v>1639</v>
      </c>
      <c r="C395" s="149"/>
      <c r="D395" s="149">
        <v>96.741582899294528</v>
      </c>
      <c r="E395" s="49"/>
      <c r="F395" s="149"/>
      <c r="G395" s="131" t="str">
        <f>IF($D$413=0,"",IF(D395="[for completion]","",IF(D395="","",D395/$D$413)))</f>
        <v/>
      </c>
    </row>
    <row r="396" spans="1:7" x14ac:dyDescent="0.25">
      <c r="A396" s="51" t="s">
        <v>1914</v>
      </c>
      <c r="B396" s="144" t="s">
        <v>1640</v>
      </c>
      <c r="C396" s="149"/>
      <c r="D396" s="149">
        <v>0.13999063894397204</v>
      </c>
      <c r="E396" s="49"/>
      <c r="F396" s="149"/>
      <c r="G396" s="131" t="str">
        <f t="shared" ref="G396:G404" si="15">IF($D$413=0,"",IF(D396="[for completion]","",IF(D396="","",D396/$D$413)))</f>
        <v/>
      </c>
    </row>
    <row r="397" spans="1:7" x14ac:dyDescent="0.25">
      <c r="A397" s="51" t="s">
        <v>1915</v>
      </c>
      <c r="B397" s="68" t="s">
        <v>1641</v>
      </c>
      <c r="C397" s="149"/>
      <c r="D397" s="149">
        <v>0</v>
      </c>
      <c r="E397" s="49"/>
      <c r="F397" s="149"/>
      <c r="G397" s="131" t="str">
        <f t="shared" si="15"/>
        <v/>
      </c>
    </row>
    <row r="398" spans="1:7" x14ac:dyDescent="0.25">
      <c r="A398" s="51" t="s">
        <v>1916</v>
      </c>
      <c r="B398" s="68" t="s">
        <v>1642</v>
      </c>
      <c r="C398" s="149"/>
      <c r="D398" s="149">
        <v>7.6651308947040711E-2</v>
      </c>
      <c r="E398" s="49"/>
      <c r="F398" s="149"/>
      <c r="G398" s="131" t="str">
        <f t="shared" si="15"/>
        <v/>
      </c>
    </row>
    <row r="399" spans="1:7" x14ac:dyDescent="0.25">
      <c r="A399" s="51" t="s">
        <v>1917</v>
      </c>
      <c r="B399" s="68" t="s">
        <v>1643</v>
      </c>
      <c r="C399" s="149"/>
      <c r="D399" s="149">
        <v>136.7193537500228</v>
      </c>
      <c r="E399" s="49"/>
      <c r="F399" s="149"/>
      <c r="G399" s="131" t="str">
        <f t="shared" si="15"/>
        <v/>
      </c>
    </row>
    <row r="400" spans="1:7" x14ac:dyDescent="0.25">
      <c r="A400" s="51" t="s">
        <v>1918</v>
      </c>
      <c r="B400" s="68" t="s">
        <v>1644</v>
      </c>
      <c r="C400" s="149"/>
      <c r="D400" s="149">
        <v>0</v>
      </c>
      <c r="E400" s="49"/>
      <c r="F400" s="149"/>
      <c r="G400" s="131" t="str">
        <f t="shared" si="15"/>
        <v/>
      </c>
    </row>
    <row r="401" spans="1:7" x14ac:dyDescent="0.25">
      <c r="A401" s="51" t="s">
        <v>1919</v>
      </c>
      <c r="B401" s="68" t="s">
        <v>1259</v>
      </c>
      <c r="C401" s="149"/>
      <c r="D401" s="149">
        <v>0</v>
      </c>
      <c r="E401" s="49"/>
      <c r="F401" s="149"/>
      <c r="G401" s="131" t="str">
        <f t="shared" si="15"/>
        <v/>
      </c>
    </row>
    <row r="402" spans="1:7" x14ac:dyDescent="0.25">
      <c r="A402" s="51" t="s">
        <v>1920</v>
      </c>
      <c r="B402" s="68" t="s">
        <v>1651</v>
      </c>
      <c r="C402" s="149"/>
      <c r="D402" s="149">
        <v>0</v>
      </c>
      <c r="E402" s="49"/>
      <c r="F402" s="149"/>
      <c r="G402" s="131" t="str">
        <f t="shared" si="15"/>
        <v/>
      </c>
    </row>
    <row r="403" spans="1:7" x14ac:dyDescent="0.25">
      <c r="A403" s="51" t="s">
        <v>1921</v>
      </c>
      <c r="B403" s="68" t="s">
        <v>139</v>
      </c>
      <c r="C403" s="125">
        <f>SUM(C395:C402)</f>
        <v>0</v>
      </c>
      <c r="D403" s="125">
        <f>SUM(D395:D402)</f>
        <v>233.67757859720834</v>
      </c>
      <c r="E403" s="49"/>
      <c r="F403" s="51"/>
      <c r="G403" s="131" t="str">
        <f t="shared" si="15"/>
        <v/>
      </c>
    </row>
    <row r="404" spans="1:7" x14ac:dyDescent="0.25">
      <c r="A404" s="51" t="s">
        <v>1922</v>
      </c>
      <c r="B404" s="51" t="s">
        <v>2252</v>
      </c>
      <c r="C404" s="51"/>
      <c r="D404" s="51"/>
      <c r="E404" s="51"/>
      <c r="F404" s="149"/>
      <c r="G404" s="131" t="str">
        <f t="shared" si="15"/>
        <v/>
      </c>
    </row>
    <row r="405" spans="1:7" hidden="1" x14ac:dyDescent="0.25">
      <c r="A405" s="51" t="s">
        <v>1923</v>
      </c>
      <c r="B405" s="153"/>
      <c r="C405" s="51"/>
      <c r="D405" s="51"/>
      <c r="E405" s="49"/>
      <c r="F405" s="131"/>
      <c r="G405" s="131"/>
    </row>
    <row r="406" spans="1:7" hidden="1" x14ac:dyDescent="0.25">
      <c r="A406" s="51" t="s">
        <v>1924</v>
      </c>
      <c r="B406" s="153"/>
      <c r="C406" s="51"/>
      <c r="D406" s="51"/>
      <c r="E406" s="49"/>
      <c r="F406" s="131"/>
      <c r="G406" s="131"/>
    </row>
    <row r="407" spans="1:7" hidden="1" x14ac:dyDescent="0.25">
      <c r="A407" s="51" t="s">
        <v>1925</v>
      </c>
      <c r="B407" s="153"/>
      <c r="C407" s="51"/>
      <c r="D407" s="51"/>
      <c r="E407" s="49"/>
      <c r="F407" s="131"/>
      <c r="G407" s="131"/>
    </row>
    <row r="408" spans="1:7" hidden="1" x14ac:dyDescent="0.25">
      <c r="A408" s="51" t="s">
        <v>1926</v>
      </c>
      <c r="B408" s="153"/>
      <c r="C408" s="51"/>
      <c r="D408" s="51"/>
      <c r="E408" s="49"/>
      <c r="F408" s="131"/>
      <c r="G408" s="131"/>
    </row>
    <row r="409" spans="1:7" hidden="1" x14ac:dyDescent="0.25">
      <c r="A409" s="51" t="s">
        <v>1927</v>
      </c>
      <c r="B409" s="153"/>
      <c r="C409" s="51"/>
      <c r="D409" s="51"/>
      <c r="E409" s="49"/>
      <c r="F409" s="131"/>
      <c r="G409" s="131"/>
    </row>
    <row r="410" spans="1:7" hidden="1" x14ac:dyDescent="0.25">
      <c r="A410" s="51" t="s">
        <v>1928</v>
      </c>
      <c r="B410" s="153"/>
      <c r="C410" s="51"/>
      <c r="D410" s="51"/>
      <c r="E410" s="49"/>
      <c r="F410" s="131"/>
      <c r="G410" s="131"/>
    </row>
    <row r="411" spans="1:7" hidden="1" x14ac:dyDescent="0.25">
      <c r="A411" s="51" t="s">
        <v>1929</v>
      </c>
      <c r="B411" s="153"/>
      <c r="C411" s="51"/>
      <c r="D411" s="51"/>
      <c r="E411" s="49"/>
      <c r="F411" s="131"/>
      <c r="G411" s="131"/>
    </row>
    <row r="412" spans="1:7" hidden="1" x14ac:dyDescent="0.25">
      <c r="A412" s="51" t="s">
        <v>1930</v>
      </c>
      <c r="B412" s="68"/>
      <c r="C412" s="51"/>
      <c r="D412" s="51"/>
      <c r="E412" s="49"/>
      <c r="F412" s="131"/>
      <c r="G412" s="131"/>
    </row>
    <row r="413" spans="1:7" hidden="1" x14ac:dyDescent="0.25">
      <c r="A413" s="51" t="s">
        <v>1931</v>
      </c>
      <c r="B413" s="68"/>
      <c r="C413" s="125"/>
      <c r="D413" s="51"/>
      <c r="E413" s="49"/>
      <c r="F413" s="162"/>
      <c r="G413" s="162"/>
    </row>
    <row r="414" spans="1:7" hidden="1" x14ac:dyDescent="0.25">
      <c r="A414" s="51" t="s">
        <v>1932</v>
      </c>
      <c r="B414" s="51"/>
      <c r="C414" s="161"/>
      <c r="D414" s="51"/>
      <c r="E414" s="49"/>
      <c r="F414" s="49"/>
      <c r="G414" s="49"/>
    </row>
    <row r="415" spans="1:7" hidden="1" x14ac:dyDescent="0.25">
      <c r="A415" s="51" t="s">
        <v>1933</v>
      </c>
      <c r="B415" s="51"/>
      <c r="C415" s="161"/>
      <c r="D415" s="51"/>
      <c r="E415" s="49"/>
      <c r="F415" s="49"/>
      <c r="G415" s="49"/>
    </row>
    <row r="416" spans="1:7" hidden="1" x14ac:dyDescent="0.25">
      <c r="A416" s="51" t="s">
        <v>1934</v>
      </c>
      <c r="B416" s="51"/>
      <c r="C416" s="161"/>
      <c r="D416" s="51"/>
      <c r="E416" s="49"/>
      <c r="F416" s="49"/>
      <c r="G416" s="49"/>
    </row>
    <row r="417" spans="1:7" hidden="1" x14ac:dyDescent="0.25">
      <c r="A417" s="51" t="s">
        <v>1935</v>
      </c>
      <c r="B417" s="51"/>
      <c r="C417" s="161"/>
      <c r="D417" s="51"/>
      <c r="E417" s="49"/>
      <c r="F417" s="49"/>
      <c r="G417" s="49"/>
    </row>
    <row r="418" spans="1:7" hidden="1" x14ac:dyDescent="0.25">
      <c r="A418" s="51" t="s">
        <v>1936</v>
      </c>
      <c r="B418" s="51"/>
      <c r="C418" s="161"/>
      <c r="D418" s="51"/>
      <c r="E418" s="49"/>
      <c r="F418" s="49"/>
      <c r="G418" s="49"/>
    </row>
    <row r="419" spans="1:7" hidden="1" x14ac:dyDescent="0.25">
      <c r="A419" s="51" t="s">
        <v>1937</v>
      </c>
      <c r="B419" s="51"/>
      <c r="C419" s="161"/>
      <c r="D419" s="51"/>
      <c r="E419" s="49"/>
      <c r="F419" s="49"/>
      <c r="G419" s="49"/>
    </row>
    <row r="420" spans="1:7" hidden="1" x14ac:dyDescent="0.25">
      <c r="A420" s="51" t="s">
        <v>1938</v>
      </c>
      <c r="B420" s="51"/>
      <c r="C420" s="161"/>
      <c r="D420" s="51"/>
      <c r="E420" s="49"/>
      <c r="F420" s="49"/>
      <c r="G420" s="49"/>
    </row>
    <row r="421" spans="1:7" hidden="1" x14ac:dyDescent="0.25">
      <c r="A421" s="51" t="s">
        <v>1939</v>
      </c>
      <c r="B421" s="51"/>
      <c r="C421" s="161"/>
      <c r="D421" s="51"/>
      <c r="E421" s="49"/>
      <c r="F421" s="49"/>
      <c r="G421" s="49"/>
    </row>
    <row r="422" spans="1:7" hidden="1" x14ac:dyDescent="0.25">
      <c r="A422" s="51" t="s">
        <v>1940</v>
      </c>
      <c r="B422" s="51"/>
      <c r="C422" s="161"/>
      <c r="D422" s="51"/>
      <c r="E422" s="49"/>
      <c r="F422" s="49"/>
      <c r="G422" s="49"/>
    </row>
    <row r="423" spans="1:7" hidden="1" x14ac:dyDescent="0.25">
      <c r="A423" s="51" t="s">
        <v>1941</v>
      </c>
      <c r="B423" s="51"/>
      <c r="C423" s="161"/>
      <c r="D423" s="51"/>
      <c r="E423" s="49"/>
      <c r="F423" s="49"/>
      <c r="G423" s="49"/>
    </row>
    <row r="424" spans="1:7" hidden="1" x14ac:dyDescent="0.25">
      <c r="A424" s="51" t="s">
        <v>1942</v>
      </c>
      <c r="B424" s="51"/>
      <c r="C424" s="161"/>
      <c r="D424" s="51"/>
      <c r="E424" s="49"/>
      <c r="F424" s="49"/>
      <c r="G424" s="49"/>
    </row>
    <row r="425" spans="1:7" hidden="1" x14ac:dyDescent="0.25">
      <c r="A425" s="51" t="s">
        <v>1943</v>
      </c>
      <c r="B425" s="51"/>
      <c r="C425" s="161"/>
      <c r="D425" s="51"/>
      <c r="E425" s="49"/>
      <c r="F425" s="49"/>
      <c r="G425" s="49"/>
    </row>
    <row r="426" spans="1:7" hidden="1" x14ac:dyDescent="0.25">
      <c r="A426" s="51" t="s">
        <v>1944</v>
      </c>
      <c r="B426" s="51"/>
      <c r="C426" s="161"/>
      <c r="D426" s="51"/>
      <c r="E426" s="49"/>
      <c r="F426" s="49"/>
      <c r="G426" s="49"/>
    </row>
    <row r="427" spans="1:7" hidden="1" x14ac:dyDescent="0.25">
      <c r="A427" s="51" t="s">
        <v>1945</v>
      </c>
      <c r="B427" s="51"/>
      <c r="C427" s="161"/>
      <c r="D427" s="51"/>
      <c r="E427" s="49"/>
      <c r="F427" s="49"/>
      <c r="G427" s="49"/>
    </row>
    <row r="428" spans="1:7" hidden="1" x14ac:dyDescent="0.25">
      <c r="A428" s="51" t="s">
        <v>1946</v>
      </c>
      <c r="B428" s="51"/>
      <c r="C428" s="161"/>
      <c r="D428" s="51"/>
      <c r="E428" s="49"/>
      <c r="F428" s="49"/>
      <c r="G428" s="49"/>
    </row>
    <row r="429" spans="1:7" hidden="1" x14ac:dyDescent="0.25">
      <c r="A429" s="51" t="s">
        <v>1947</v>
      </c>
      <c r="B429" s="51"/>
      <c r="C429" s="161"/>
      <c r="D429" s="51"/>
      <c r="E429" s="49"/>
      <c r="F429" s="49"/>
      <c r="G429" s="49"/>
    </row>
    <row r="430" spans="1:7" hidden="1" x14ac:dyDescent="0.25">
      <c r="A430" s="51" t="s">
        <v>1948</v>
      </c>
      <c r="B430" s="51"/>
      <c r="C430" s="161"/>
      <c r="D430" s="51"/>
      <c r="E430" s="49"/>
      <c r="F430" s="49"/>
      <c r="G430" s="49"/>
    </row>
    <row r="431" spans="1:7" hidden="1" x14ac:dyDescent="0.25">
      <c r="A431" s="51" t="s">
        <v>1949</v>
      </c>
      <c r="B431" s="51"/>
      <c r="C431" s="161"/>
      <c r="D431" s="51"/>
      <c r="E431" s="49"/>
      <c r="F431" s="49"/>
      <c r="G431" s="49"/>
    </row>
    <row r="432" spans="1:7" hidden="1" x14ac:dyDescent="0.25">
      <c r="A432" s="51" t="s">
        <v>1950</v>
      </c>
      <c r="B432" s="51"/>
      <c r="C432" s="161"/>
      <c r="D432" s="51"/>
      <c r="E432" s="49"/>
      <c r="F432" s="49"/>
      <c r="G432" s="49"/>
    </row>
    <row r="433" spans="1:7" hidden="1" x14ac:dyDescent="0.25">
      <c r="A433" s="51" t="s">
        <v>1951</v>
      </c>
      <c r="B433" s="51"/>
      <c r="C433" s="161"/>
      <c r="D433" s="51"/>
      <c r="E433" s="49"/>
      <c r="F433" s="49"/>
      <c r="G433" s="49"/>
    </row>
    <row r="434" spans="1:7" hidden="1" x14ac:dyDescent="0.25">
      <c r="A434" s="51" t="s">
        <v>1952</v>
      </c>
      <c r="B434" s="51"/>
      <c r="C434" s="161"/>
      <c r="D434" s="51"/>
      <c r="E434" s="49"/>
      <c r="F434" s="49"/>
      <c r="G434" s="49"/>
    </row>
    <row r="435" spans="1:7" hidden="1" x14ac:dyDescent="0.25">
      <c r="A435" s="51" t="s">
        <v>1953</v>
      </c>
      <c r="B435" s="51"/>
      <c r="C435" s="161"/>
      <c r="D435" s="51"/>
      <c r="E435" s="49"/>
      <c r="F435" s="49"/>
      <c r="G435" s="49"/>
    </row>
    <row r="436" spans="1:7" hidden="1" x14ac:dyDescent="0.25">
      <c r="A436" s="51" t="s">
        <v>1954</v>
      </c>
      <c r="B436" s="51"/>
      <c r="C436" s="161"/>
      <c r="D436" s="51"/>
      <c r="E436" s="49"/>
      <c r="F436" s="49"/>
      <c r="G436" s="49"/>
    </row>
    <row r="437" spans="1:7" hidden="1" x14ac:dyDescent="0.25">
      <c r="A437" s="51" t="s">
        <v>1955</v>
      </c>
      <c r="B437" s="51"/>
      <c r="C437" s="161"/>
      <c r="D437" s="51"/>
      <c r="E437" s="49"/>
      <c r="F437" s="49"/>
      <c r="G437" s="49"/>
    </row>
    <row r="438" spans="1:7" hidden="1" x14ac:dyDescent="0.25">
      <c r="A438" s="51" t="s">
        <v>1956</v>
      </c>
      <c r="B438" s="51"/>
      <c r="C438" s="161"/>
      <c r="D438" s="51"/>
      <c r="E438" s="49"/>
      <c r="F438" s="49"/>
      <c r="G438" s="49"/>
    </row>
    <row r="439" spans="1:7" hidden="1" x14ac:dyDescent="0.25">
      <c r="A439" s="51" t="s">
        <v>1957</v>
      </c>
      <c r="B439" s="51"/>
      <c r="C439" s="161"/>
      <c r="D439" s="51"/>
      <c r="E439" s="49"/>
      <c r="F439" s="49"/>
      <c r="G439" s="49"/>
    </row>
    <row r="440" spans="1:7" hidden="1" x14ac:dyDescent="0.25">
      <c r="A440" s="51" t="s">
        <v>1958</v>
      </c>
      <c r="B440" s="51"/>
      <c r="C440" s="161"/>
      <c r="D440" s="51"/>
      <c r="E440" s="49"/>
      <c r="F440" s="49"/>
      <c r="G440" s="49"/>
    </row>
    <row r="441" spans="1:7" hidden="1" x14ac:dyDescent="0.25">
      <c r="A441" s="51" t="s">
        <v>1959</v>
      </c>
      <c r="B441" s="51"/>
      <c r="C441" s="161"/>
      <c r="D441" s="51"/>
      <c r="E441" s="49"/>
      <c r="F441" s="49"/>
      <c r="G441" s="49"/>
    </row>
    <row r="442" spans="1:7" hidden="1" x14ac:dyDescent="0.25">
      <c r="A442" s="51" t="s">
        <v>1960</v>
      </c>
      <c r="B442" s="51"/>
      <c r="C442" s="161"/>
      <c r="D442" s="51"/>
      <c r="E442" s="49"/>
      <c r="F442" s="49"/>
      <c r="G442" s="49"/>
    </row>
    <row r="443" spans="1:7" ht="18.75" x14ac:dyDescent="0.25">
      <c r="A443" s="118"/>
      <c r="B443" s="143" t="s">
        <v>2360</v>
      </c>
      <c r="C443" s="118"/>
      <c r="D443" s="118"/>
      <c r="E443" s="118"/>
      <c r="F443" s="118"/>
      <c r="G443" s="118"/>
    </row>
    <row r="444" spans="1:7" x14ac:dyDescent="0.25">
      <c r="A444" s="70"/>
      <c r="B444" s="70" t="s">
        <v>1892</v>
      </c>
      <c r="C444" s="70" t="s">
        <v>650</v>
      </c>
      <c r="D444" s="70" t="s">
        <v>651</v>
      </c>
      <c r="E444" s="70"/>
      <c r="F444" s="70" t="s">
        <v>481</v>
      </c>
      <c r="G444" s="70" t="s">
        <v>652</v>
      </c>
    </row>
    <row r="445" spans="1:7" x14ac:dyDescent="0.25">
      <c r="A445" s="51" t="s">
        <v>1558</v>
      </c>
      <c r="B445" s="51" t="s">
        <v>654</v>
      </c>
      <c r="C445" s="149">
        <f>(C472/D472)*1000</f>
        <v>18803.800910606064</v>
      </c>
      <c r="D445" s="65"/>
      <c r="E445" s="65"/>
      <c r="F445" s="82"/>
      <c r="G445" s="82"/>
    </row>
    <row r="446" spans="1:7" x14ac:dyDescent="0.25">
      <c r="A446" s="65"/>
      <c r="B446" s="51"/>
      <c r="C446" s="51"/>
      <c r="D446" s="65"/>
      <c r="E446" s="65"/>
      <c r="F446" s="82"/>
      <c r="G446" s="82"/>
    </row>
    <row r="447" spans="1:7" x14ac:dyDescent="0.25">
      <c r="A447" s="51"/>
      <c r="B447" s="51" t="s">
        <v>655</v>
      </c>
      <c r="C447" s="51"/>
      <c r="D447" s="65"/>
      <c r="E447" s="65"/>
      <c r="F447" s="82"/>
      <c r="G447" s="82"/>
    </row>
    <row r="448" spans="1:7" x14ac:dyDescent="0.25">
      <c r="A448" s="51" t="s">
        <v>1559</v>
      </c>
      <c r="B448" s="153" t="s">
        <v>2430</v>
      </c>
      <c r="C448" s="149">
        <v>5.3044584100000005</v>
      </c>
      <c r="D448" s="149">
        <v>6</v>
      </c>
      <c r="E448" s="65"/>
      <c r="F448" s="131">
        <f>IF($C$472=0,"",IF(C448="[for completion]","",IF(C448="","",C448/$C$472)))</f>
        <v>8.54833364294608E-3</v>
      </c>
      <c r="G448" s="131">
        <f>IF($D$472=0,"",IF(D448="[for completion]","",IF(D448="","",D448/$D$472)))</f>
        <v>0.18181818181818182</v>
      </c>
    </row>
    <row r="449" spans="1:7" x14ac:dyDescent="0.25">
      <c r="A449" s="51" t="s">
        <v>1560</v>
      </c>
      <c r="B449" s="153" t="s">
        <v>2431</v>
      </c>
      <c r="C449" s="149">
        <v>38.215401259999993</v>
      </c>
      <c r="D449" s="149">
        <v>12</v>
      </c>
      <c r="E449" s="65"/>
      <c r="F449" s="131">
        <f t="shared" ref="F449:F471" si="16">IF($C$472=0,"",IF(C449="[for completion]","",IF(C449="","",C449/$C$472)))</f>
        <v>6.1585552193921707E-2</v>
      </c>
      <c r="G449" s="131">
        <f t="shared" ref="G449:G471" si="17">IF($D$472=0,"",IF(D449="[for completion]","",IF(D449="","",D449/$D$472)))</f>
        <v>0.36363636363636365</v>
      </c>
    </row>
    <row r="450" spans="1:7" x14ac:dyDescent="0.25">
      <c r="A450" s="51" t="s">
        <v>1561</v>
      </c>
      <c r="B450" s="153" t="s">
        <v>2432</v>
      </c>
      <c r="C450" s="149">
        <v>103.29414589000001</v>
      </c>
      <c r="D450" s="149">
        <v>10</v>
      </c>
      <c r="E450" s="65"/>
      <c r="F450" s="131">
        <f t="shared" si="16"/>
        <v>0.16646238959405238</v>
      </c>
      <c r="G450" s="131">
        <f t="shared" si="17"/>
        <v>0.30303030303030304</v>
      </c>
    </row>
    <row r="451" spans="1:7" x14ac:dyDescent="0.25">
      <c r="A451" s="51" t="s">
        <v>1562</v>
      </c>
      <c r="B451" s="153" t="s">
        <v>2433</v>
      </c>
      <c r="C451" s="149">
        <v>86.855404059999998</v>
      </c>
      <c r="D451" s="149">
        <v>3</v>
      </c>
      <c r="E451" s="65"/>
      <c r="F451" s="131">
        <f t="shared" si="16"/>
        <v>0.13997074068826068</v>
      </c>
      <c r="G451" s="131">
        <f t="shared" si="17"/>
        <v>9.0909090909090912E-2</v>
      </c>
    </row>
    <row r="452" spans="1:7" x14ac:dyDescent="0.25">
      <c r="A452" s="51" t="s">
        <v>1563</v>
      </c>
      <c r="B452" s="153" t="s">
        <v>2433</v>
      </c>
      <c r="C452" s="149">
        <v>0</v>
      </c>
      <c r="D452" s="149">
        <v>0</v>
      </c>
      <c r="E452" s="65"/>
      <c r="F452" s="131">
        <f t="shared" si="16"/>
        <v>0</v>
      </c>
      <c r="G452" s="131">
        <f t="shared" si="17"/>
        <v>0</v>
      </c>
    </row>
    <row r="453" spans="1:7" x14ac:dyDescent="0.25">
      <c r="A453" s="51" t="s">
        <v>1564</v>
      </c>
      <c r="B453" s="153" t="s">
        <v>2435</v>
      </c>
      <c r="C453" s="149">
        <v>386.85602043000006</v>
      </c>
      <c r="D453" s="149">
        <v>2</v>
      </c>
      <c r="E453" s="65"/>
      <c r="F453" s="131">
        <f t="shared" si="16"/>
        <v>0.62343298388081914</v>
      </c>
      <c r="G453" s="131">
        <f t="shared" si="17"/>
        <v>6.0606060606060608E-2</v>
      </c>
    </row>
    <row r="454" spans="1:7" hidden="1" x14ac:dyDescent="0.25">
      <c r="A454" s="51" t="s">
        <v>1565</v>
      </c>
      <c r="B454" s="153"/>
      <c r="C454" s="149"/>
      <c r="D454" s="149">
        <v>0</v>
      </c>
      <c r="E454" s="65"/>
      <c r="F454" s="131" t="str">
        <f t="shared" si="16"/>
        <v/>
      </c>
      <c r="G454" s="131">
        <f t="shared" si="17"/>
        <v>0</v>
      </c>
    </row>
    <row r="455" spans="1:7" hidden="1" x14ac:dyDescent="0.25">
      <c r="A455" s="51" t="s">
        <v>1566</v>
      </c>
      <c r="B455" s="153"/>
      <c r="C455" s="149"/>
      <c r="D455" s="159">
        <v>0</v>
      </c>
      <c r="E455" s="65"/>
      <c r="F455" s="131" t="str">
        <f t="shared" si="16"/>
        <v/>
      </c>
      <c r="G455" s="131">
        <f t="shared" si="17"/>
        <v>0</v>
      </c>
    </row>
    <row r="456" spans="1:7" hidden="1" x14ac:dyDescent="0.25">
      <c r="A456" s="51" t="s">
        <v>1567</v>
      </c>
      <c r="B456" s="153"/>
      <c r="C456" s="149"/>
      <c r="D456" s="159">
        <v>0</v>
      </c>
      <c r="E456" s="65"/>
      <c r="F456" s="131" t="str">
        <f t="shared" si="16"/>
        <v/>
      </c>
      <c r="G456" s="131">
        <f t="shared" si="17"/>
        <v>0</v>
      </c>
    </row>
    <row r="457" spans="1:7" hidden="1" x14ac:dyDescent="0.25">
      <c r="A457" s="51" t="s">
        <v>1961</v>
      </c>
      <c r="B457" s="153"/>
      <c r="C457" s="149"/>
      <c r="D457" s="159">
        <v>0</v>
      </c>
      <c r="E457" s="68"/>
      <c r="F457" s="131" t="str">
        <f t="shared" si="16"/>
        <v/>
      </c>
      <c r="G457" s="131">
        <f t="shared" si="17"/>
        <v>0</v>
      </c>
    </row>
    <row r="458" spans="1:7" hidden="1" x14ac:dyDescent="0.25">
      <c r="A458" s="51" t="s">
        <v>1962</v>
      </c>
      <c r="B458" s="153"/>
      <c r="C458" s="149"/>
      <c r="D458" s="159">
        <v>0</v>
      </c>
      <c r="E458" s="68"/>
      <c r="F458" s="131" t="str">
        <f t="shared" si="16"/>
        <v/>
      </c>
      <c r="G458" s="131">
        <f t="shared" si="17"/>
        <v>0</v>
      </c>
    </row>
    <row r="459" spans="1:7" hidden="1" x14ac:dyDescent="0.25">
      <c r="A459" s="51" t="s">
        <v>1963</v>
      </c>
      <c r="B459" s="153"/>
      <c r="C459" s="149"/>
      <c r="D459" s="159">
        <v>0</v>
      </c>
      <c r="E459" s="68"/>
      <c r="F459" s="131" t="str">
        <f t="shared" si="16"/>
        <v/>
      </c>
      <c r="G459" s="131">
        <f t="shared" si="17"/>
        <v>0</v>
      </c>
    </row>
    <row r="460" spans="1:7" hidden="1" x14ac:dyDescent="0.25">
      <c r="A460" s="51" t="s">
        <v>1964</v>
      </c>
      <c r="B460" s="153"/>
      <c r="C460" s="149"/>
      <c r="D460" s="159">
        <v>0</v>
      </c>
      <c r="E460" s="68"/>
      <c r="F460" s="131" t="str">
        <f t="shared" si="16"/>
        <v/>
      </c>
      <c r="G460" s="131">
        <f t="shared" si="17"/>
        <v>0</v>
      </c>
    </row>
    <row r="461" spans="1:7" hidden="1" x14ac:dyDescent="0.25">
      <c r="A461" s="51" t="s">
        <v>1965</v>
      </c>
      <c r="B461" s="153"/>
      <c r="C461" s="149"/>
      <c r="D461" s="159">
        <v>0</v>
      </c>
      <c r="E461" s="68"/>
      <c r="F461" s="131" t="str">
        <f t="shared" si="16"/>
        <v/>
      </c>
      <c r="G461" s="131">
        <f t="shared" si="17"/>
        <v>0</v>
      </c>
    </row>
    <row r="462" spans="1:7" hidden="1" x14ac:dyDescent="0.25">
      <c r="A462" s="51" t="s">
        <v>1966</v>
      </c>
      <c r="B462" s="153"/>
      <c r="C462" s="149"/>
      <c r="D462" s="159">
        <v>0</v>
      </c>
      <c r="E462" s="68"/>
      <c r="F462" s="131" t="str">
        <f t="shared" si="16"/>
        <v/>
      </c>
      <c r="G462" s="131">
        <f t="shared" si="17"/>
        <v>0</v>
      </c>
    </row>
    <row r="463" spans="1:7" hidden="1" x14ac:dyDescent="0.25">
      <c r="A463" s="51" t="s">
        <v>1967</v>
      </c>
      <c r="B463" s="153"/>
      <c r="C463" s="149"/>
      <c r="D463" s="159">
        <v>0</v>
      </c>
      <c r="E463" s="51"/>
      <c r="F463" s="131" t="str">
        <f t="shared" si="16"/>
        <v/>
      </c>
      <c r="G463" s="131">
        <f t="shared" si="17"/>
        <v>0</v>
      </c>
    </row>
    <row r="464" spans="1:7" hidden="1" x14ac:dyDescent="0.25">
      <c r="A464" s="51" t="s">
        <v>1968</v>
      </c>
      <c r="B464" s="153"/>
      <c r="C464" s="149"/>
      <c r="D464" s="159">
        <v>0</v>
      </c>
      <c r="E464" s="116"/>
      <c r="F464" s="131" t="str">
        <f t="shared" si="16"/>
        <v/>
      </c>
      <c r="G464" s="131">
        <f t="shared" si="17"/>
        <v>0</v>
      </c>
    </row>
    <row r="465" spans="1:7" hidden="1" x14ac:dyDescent="0.25">
      <c r="A465" s="51" t="s">
        <v>1969</v>
      </c>
      <c r="B465" s="153"/>
      <c r="C465" s="149"/>
      <c r="D465" s="159">
        <v>0</v>
      </c>
      <c r="E465" s="116"/>
      <c r="F465" s="131" t="str">
        <f t="shared" si="16"/>
        <v/>
      </c>
      <c r="G465" s="131">
        <f t="shared" si="17"/>
        <v>0</v>
      </c>
    </row>
    <row r="466" spans="1:7" hidden="1" x14ac:dyDescent="0.25">
      <c r="A466" s="51" t="s">
        <v>1970</v>
      </c>
      <c r="B466" s="153"/>
      <c r="C466" s="149"/>
      <c r="D466" s="159">
        <v>0</v>
      </c>
      <c r="E466" s="116"/>
      <c r="F466" s="131" t="str">
        <f t="shared" si="16"/>
        <v/>
      </c>
      <c r="G466" s="131">
        <f t="shared" si="17"/>
        <v>0</v>
      </c>
    </row>
    <row r="467" spans="1:7" hidden="1" x14ac:dyDescent="0.25">
      <c r="A467" s="51" t="s">
        <v>1971</v>
      </c>
      <c r="B467" s="153"/>
      <c r="C467" s="149"/>
      <c r="D467" s="159">
        <v>0</v>
      </c>
      <c r="E467" s="116"/>
      <c r="F467" s="131" t="str">
        <f t="shared" si="16"/>
        <v/>
      </c>
      <c r="G467" s="131">
        <f t="shared" si="17"/>
        <v>0</v>
      </c>
    </row>
    <row r="468" spans="1:7" hidden="1" x14ac:dyDescent="0.25">
      <c r="A468" s="51" t="s">
        <v>1972</v>
      </c>
      <c r="B468" s="153"/>
      <c r="C468" s="149"/>
      <c r="D468" s="159">
        <v>0</v>
      </c>
      <c r="E468" s="116"/>
      <c r="F468" s="131" t="str">
        <f t="shared" si="16"/>
        <v/>
      </c>
      <c r="G468" s="131">
        <f t="shared" si="17"/>
        <v>0</v>
      </c>
    </row>
    <row r="469" spans="1:7" hidden="1" x14ac:dyDescent="0.25">
      <c r="A469" s="51" t="s">
        <v>1973</v>
      </c>
      <c r="B469" s="153"/>
      <c r="C469" s="149"/>
      <c r="D469" s="159">
        <v>0</v>
      </c>
      <c r="E469" s="116"/>
      <c r="F469" s="131" t="str">
        <f t="shared" si="16"/>
        <v/>
      </c>
      <c r="G469" s="131">
        <f t="shared" si="17"/>
        <v>0</v>
      </c>
    </row>
    <row r="470" spans="1:7" hidden="1" x14ac:dyDescent="0.25">
      <c r="A470" s="51" t="s">
        <v>1974</v>
      </c>
      <c r="B470" s="153"/>
      <c r="C470" s="149"/>
      <c r="D470" s="159">
        <v>0</v>
      </c>
      <c r="E470" s="116"/>
      <c r="F470" s="131" t="str">
        <f t="shared" si="16"/>
        <v/>
      </c>
      <c r="G470" s="131">
        <f t="shared" si="17"/>
        <v>0</v>
      </c>
    </row>
    <row r="471" spans="1:7" hidden="1" x14ac:dyDescent="0.25">
      <c r="A471" s="51" t="s">
        <v>1975</v>
      </c>
      <c r="B471" s="153"/>
      <c r="C471" s="149"/>
      <c r="D471" s="159">
        <v>0</v>
      </c>
      <c r="E471" s="116"/>
      <c r="F471" s="131" t="str">
        <f t="shared" si="16"/>
        <v/>
      </c>
      <c r="G471" s="131">
        <f t="shared" si="17"/>
        <v>0</v>
      </c>
    </row>
    <row r="472" spans="1:7" x14ac:dyDescent="0.25">
      <c r="A472" s="51" t="s">
        <v>1976</v>
      </c>
      <c r="B472" s="68" t="s">
        <v>139</v>
      </c>
      <c r="C472" s="127">
        <f>SUM(C448:C471)</f>
        <v>620.52543005000007</v>
      </c>
      <c r="D472" s="51">
        <f>SUM(D448:D471)</f>
        <v>33</v>
      </c>
      <c r="E472" s="116"/>
      <c r="F472" s="140">
        <f>SUM(F448:F471)</f>
        <v>1</v>
      </c>
      <c r="G472" s="140">
        <f>SUM(G448:G471)</f>
        <v>1</v>
      </c>
    </row>
    <row r="473" spans="1:7" x14ac:dyDescent="0.25">
      <c r="A473" s="70"/>
      <c r="B473" s="70" t="s">
        <v>1909</v>
      </c>
      <c r="C473" s="70" t="s">
        <v>650</v>
      </c>
      <c r="D473" s="70" t="s">
        <v>651</v>
      </c>
      <c r="E473" s="70"/>
      <c r="F473" s="70" t="s">
        <v>481</v>
      </c>
      <c r="G473" s="70" t="s">
        <v>652</v>
      </c>
    </row>
    <row r="474" spans="1:7" x14ac:dyDescent="0.25">
      <c r="A474" s="51" t="s">
        <v>1569</v>
      </c>
      <c r="B474" s="51" t="s">
        <v>683</v>
      </c>
      <c r="C474" s="158" t="s">
        <v>815</v>
      </c>
      <c r="D474" s="51"/>
      <c r="E474" s="51"/>
      <c r="F474" s="51"/>
      <c r="G474" s="51"/>
    </row>
    <row r="475" spans="1:7" x14ac:dyDescent="0.25">
      <c r="A475" s="51"/>
      <c r="B475" s="51"/>
      <c r="C475" s="51"/>
      <c r="D475" s="51"/>
      <c r="E475" s="51"/>
      <c r="F475" s="51"/>
      <c r="G475" s="51"/>
    </row>
    <row r="476" spans="1:7" x14ac:dyDescent="0.25">
      <c r="A476" s="51"/>
      <c r="B476" s="68" t="s">
        <v>684</v>
      </c>
      <c r="C476" s="51"/>
      <c r="D476" s="51"/>
      <c r="E476" s="51"/>
      <c r="F476" s="51"/>
      <c r="G476" s="51"/>
    </row>
    <row r="477" spans="1:7" x14ac:dyDescent="0.25">
      <c r="A477" s="51" t="s">
        <v>1570</v>
      </c>
      <c r="B477" s="51" t="s">
        <v>686</v>
      </c>
      <c r="C477" s="149" t="s">
        <v>815</v>
      </c>
      <c r="D477" s="159" t="s">
        <v>815</v>
      </c>
      <c r="E477" s="51"/>
      <c r="F477" s="131" t="str">
        <f>IF($C$485=0,"",IF(C477="[for completion]","",IF(C477="","",C477/$C$485)))</f>
        <v/>
      </c>
      <c r="G477" s="131" t="str">
        <f>IF($D$485=0,"",IF(D477="[for completion]","",IF(D477="","",D477/$D$485)))</f>
        <v/>
      </c>
    </row>
    <row r="478" spans="1:7" x14ac:dyDescent="0.25">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25">
      <c r="A479" s="51" t="s">
        <v>1572</v>
      </c>
      <c r="B479" s="51" t="s">
        <v>690</v>
      </c>
      <c r="C479" s="149" t="s">
        <v>815</v>
      </c>
      <c r="D479" s="159" t="s">
        <v>815</v>
      </c>
      <c r="E479" s="51"/>
      <c r="F479" s="131" t="str">
        <f t="shared" si="18"/>
        <v/>
      </c>
      <c r="G479" s="131" t="str">
        <f t="shared" si="19"/>
        <v/>
      </c>
    </row>
    <row r="480" spans="1:7" x14ac:dyDescent="0.25">
      <c r="A480" s="51" t="s">
        <v>1573</v>
      </c>
      <c r="B480" s="51" t="s">
        <v>692</v>
      </c>
      <c r="C480" s="149" t="s">
        <v>815</v>
      </c>
      <c r="D480" s="159" t="s">
        <v>815</v>
      </c>
      <c r="E480" s="51"/>
      <c r="F480" s="131" t="str">
        <f t="shared" si="18"/>
        <v/>
      </c>
      <c r="G480" s="131" t="str">
        <f t="shared" si="19"/>
        <v/>
      </c>
    </row>
    <row r="481" spans="1:7" x14ac:dyDescent="0.25">
      <c r="A481" s="51" t="s">
        <v>1574</v>
      </c>
      <c r="B481" s="51" t="s">
        <v>694</v>
      </c>
      <c r="C481" s="149" t="s">
        <v>815</v>
      </c>
      <c r="D481" s="159" t="s">
        <v>815</v>
      </c>
      <c r="E481" s="51"/>
      <c r="F481" s="131" t="str">
        <f t="shared" si="18"/>
        <v/>
      </c>
      <c r="G481" s="131" t="str">
        <f t="shared" si="19"/>
        <v/>
      </c>
    </row>
    <row r="482" spans="1:7" x14ac:dyDescent="0.25">
      <c r="A482" s="51" t="s">
        <v>1575</v>
      </c>
      <c r="B482" s="51" t="s">
        <v>696</v>
      </c>
      <c r="C482" s="149" t="s">
        <v>815</v>
      </c>
      <c r="D482" s="159" t="s">
        <v>815</v>
      </c>
      <c r="E482" s="51"/>
      <c r="F482" s="131" t="str">
        <f t="shared" si="18"/>
        <v/>
      </c>
      <c r="G482" s="131" t="str">
        <f t="shared" si="19"/>
        <v/>
      </c>
    </row>
    <row r="483" spans="1:7" x14ac:dyDescent="0.25">
      <c r="A483" s="51" t="s">
        <v>1576</v>
      </c>
      <c r="B483" s="51" t="s">
        <v>698</v>
      </c>
      <c r="C483" s="149" t="s">
        <v>815</v>
      </c>
      <c r="D483" s="159" t="s">
        <v>815</v>
      </c>
      <c r="E483" s="51"/>
      <c r="F483" s="131" t="str">
        <f t="shared" si="18"/>
        <v/>
      </c>
      <c r="G483" s="131" t="str">
        <f t="shared" si="19"/>
        <v/>
      </c>
    </row>
    <row r="484" spans="1:7" x14ac:dyDescent="0.25">
      <c r="A484" s="51" t="s">
        <v>1577</v>
      </c>
      <c r="B484" s="51" t="s">
        <v>700</v>
      </c>
      <c r="C484" s="149" t="s">
        <v>815</v>
      </c>
      <c r="D484" s="159" t="s">
        <v>815</v>
      </c>
      <c r="E484" s="51"/>
      <c r="F484" s="131" t="str">
        <f t="shared" si="18"/>
        <v/>
      </c>
      <c r="G484" s="131" t="str">
        <f t="shared" si="19"/>
        <v/>
      </c>
    </row>
    <row r="485" spans="1:7" x14ac:dyDescent="0.25">
      <c r="A485" s="51" t="s">
        <v>1578</v>
      </c>
      <c r="B485" s="77" t="s">
        <v>139</v>
      </c>
      <c r="C485" s="125">
        <f>SUM(C477:C484)</f>
        <v>0</v>
      </c>
      <c r="D485" s="75">
        <f>SUM(D477:D484)</f>
        <v>0</v>
      </c>
      <c r="E485" s="51"/>
      <c r="F485" s="122">
        <f>SUM(F477:F484)</f>
        <v>0</v>
      </c>
      <c r="G485" s="122">
        <f>SUM(G477:G484)</f>
        <v>0</v>
      </c>
    </row>
    <row r="486" spans="1:7" hidden="1" x14ac:dyDescent="0.25">
      <c r="A486" s="51" t="s">
        <v>1579</v>
      </c>
      <c r="B486" s="79" t="s">
        <v>703</v>
      </c>
      <c r="C486" s="149"/>
      <c r="D486" s="159"/>
      <c r="E486" s="51"/>
      <c r="F486" s="131" t="s">
        <v>1271</v>
      </c>
      <c r="G486" s="131" t="s">
        <v>1271</v>
      </c>
    </row>
    <row r="487" spans="1:7" hidden="1" x14ac:dyDescent="0.25">
      <c r="A487" s="51" t="s">
        <v>1580</v>
      </c>
      <c r="B487" s="79" t="s">
        <v>705</v>
      </c>
      <c r="C487" s="149"/>
      <c r="D487" s="159"/>
      <c r="E487" s="51"/>
      <c r="F487" s="131" t="s">
        <v>1271</v>
      </c>
      <c r="G487" s="131" t="s">
        <v>1271</v>
      </c>
    </row>
    <row r="488" spans="1:7" hidden="1" x14ac:dyDescent="0.25">
      <c r="A488" s="51" t="s">
        <v>1581</v>
      </c>
      <c r="B488" s="79" t="s">
        <v>707</v>
      </c>
      <c r="C488" s="149"/>
      <c r="D488" s="159"/>
      <c r="E488" s="51"/>
      <c r="F488" s="131" t="s">
        <v>1271</v>
      </c>
      <c r="G488" s="131" t="s">
        <v>1271</v>
      </c>
    </row>
    <row r="489" spans="1:7" hidden="1" x14ac:dyDescent="0.25">
      <c r="A489" s="51" t="s">
        <v>1654</v>
      </c>
      <c r="B489" s="79" t="s">
        <v>709</v>
      </c>
      <c r="C489" s="149"/>
      <c r="D489" s="159"/>
      <c r="E489" s="51"/>
      <c r="F489" s="131" t="s">
        <v>1271</v>
      </c>
      <c r="G489" s="131" t="s">
        <v>1271</v>
      </c>
    </row>
    <row r="490" spans="1:7" hidden="1" x14ac:dyDescent="0.25">
      <c r="A490" s="51" t="s">
        <v>1655</v>
      </c>
      <c r="B490" s="79" t="s">
        <v>711</v>
      </c>
      <c r="C490" s="149"/>
      <c r="D490" s="159"/>
      <c r="E490" s="51"/>
      <c r="F490" s="131" t="s">
        <v>1271</v>
      </c>
      <c r="G490" s="131" t="s">
        <v>1271</v>
      </c>
    </row>
    <row r="491" spans="1:7" hidden="1" x14ac:dyDescent="0.25">
      <c r="A491" s="51" t="s">
        <v>1656</v>
      </c>
      <c r="B491" s="79" t="s">
        <v>713</v>
      </c>
      <c r="C491" s="149"/>
      <c r="D491" s="159"/>
      <c r="E491" s="51"/>
      <c r="F491" s="131" t="s">
        <v>1271</v>
      </c>
      <c r="G491" s="131" t="s">
        <v>1271</v>
      </c>
    </row>
    <row r="492" spans="1:7" hidden="1" x14ac:dyDescent="0.25">
      <c r="A492" s="51" t="s">
        <v>1657</v>
      </c>
      <c r="B492" s="79"/>
      <c r="C492" s="51"/>
      <c r="D492" s="51"/>
      <c r="E492" s="51"/>
      <c r="F492" s="76"/>
      <c r="G492" s="76"/>
    </row>
    <row r="493" spans="1:7" hidden="1" x14ac:dyDescent="0.25">
      <c r="A493" s="51" t="s">
        <v>1658</v>
      </c>
      <c r="B493" s="79"/>
      <c r="C493" s="51"/>
      <c r="D493" s="51"/>
      <c r="E493" s="51"/>
      <c r="F493" s="76"/>
      <c r="G493" s="76"/>
    </row>
    <row r="494" spans="1:7" hidden="1" x14ac:dyDescent="0.25">
      <c r="A494" s="51" t="s">
        <v>1659</v>
      </c>
      <c r="B494" s="79"/>
      <c r="C494" s="51"/>
      <c r="D494" s="51"/>
      <c r="E494" s="51"/>
      <c r="F494" s="116"/>
      <c r="G494" s="116"/>
    </row>
    <row r="495" spans="1:7" x14ac:dyDescent="0.25">
      <c r="A495" s="70"/>
      <c r="B495" s="70" t="s">
        <v>1977</v>
      </c>
      <c r="C495" s="70" t="s">
        <v>650</v>
      </c>
      <c r="D495" s="70" t="s">
        <v>651</v>
      </c>
      <c r="E495" s="70"/>
      <c r="F495" s="70" t="s">
        <v>481</v>
      </c>
      <c r="G495" s="70" t="s">
        <v>652</v>
      </c>
    </row>
    <row r="496" spans="1:7" x14ac:dyDescent="0.25">
      <c r="A496" s="51" t="s">
        <v>1582</v>
      </c>
      <c r="B496" s="51" t="s">
        <v>683</v>
      </c>
      <c r="C496" s="158">
        <v>0.74333788768259024</v>
      </c>
      <c r="D496" s="51"/>
      <c r="E496" s="51"/>
      <c r="F496" s="51"/>
      <c r="G496" s="51"/>
    </row>
    <row r="497" spans="1:7" x14ac:dyDescent="0.25">
      <c r="A497" s="51"/>
      <c r="B497" s="51"/>
      <c r="C497" s="51"/>
      <c r="D497" s="51"/>
      <c r="E497" s="51"/>
      <c r="F497" s="51"/>
      <c r="G497" s="51"/>
    </row>
    <row r="498" spans="1:7" x14ac:dyDescent="0.25">
      <c r="A498" s="51"/>
      <c r="B498" s="68" t="s">
        <v>684</v>
      </c>
      <c r="C498" s="51"/>
      <c r="D498" s="51"/>
      <c r="E498" s="51"/>
      <c r="F498" s="51"/>
      <c r="G498" s="51"/>
    </row>
    <row r="499" spans="1:7" x14ac:dyDescent="0.25">
      <c r="A499" s="51" t="s">
        <v>1583</v>
      </c>
      <c r="B499" s="51" t="s">
        <v>686</v>
      </c>
      <c r="C499" s="149">
        <v>207.59838948552633</v>
      </c>
      <c r="D499" s="159" t="s">
        <v>815</v>
      </c>
      <c r="E499" s="51"/>
      <c r="F499" s="131">
        <f>IF($C$507=0,"",IF(C499="[for completion]","",IF(C499="","",C499/$C$507)))</f>
        <v>0.33455258951885131</v>
      </c>
      <c r="G499" s="131" t="str">
        <f>IF($D$507=0,"",IF(D499="[for completion]","",IF(D499="","",D499/$D$507)))</f>
        <v/>
      </c>
    </row>
    <row r="500" spans="1:7" x14ac:dyDescent="0.25">
      <c r="A500" s="51" t="s">
        <v>1584</v>
      </c>
      <c r="B500" s="51" t="s">
        <v>688</v>
      </c>
      <c r="C500" s="149">
        <v>142.35204721206949</v>
      </c>
      <c r="D500" s="159" t="s">
        <v>815</v>
      </c>
      <c r="E500" s="51"/>
      <c r="F500" s="131">
        <f t="shared" ref="F500:F506" si="20">IF($C$507=0,"",IF(C500="[for completion]","",IF(C500="","",C500/$C$507)))</f>
        <v>0.22940566223144024</v>
      </c>
      <c r="G500" s="131" t="str">
        <f t="shared" ref="G500:G506" si="21">IF($D$507=0,"",IF(D500="[for completion]","",IF(D500="","",D500/$D$507)))</f>
        <v/>
      </c>
    </row>
    <row r="501" spans="1:7" x14ac:dyDescent="0.25">
      <c r="A501" s="51" t="s">
        <v>1585</v>
      </c>
      <c r="B501" s="51" t="s">
        <v>690</v>
      </c>
      <c r="C501" s="149">
        <v>109.10687078445204</v>
      </c>
      <c r="D501" s="159" t="s">
        <v>815</v>
      </c>
      <c r="E501" s="51"/>
      <c r="F501" s="131">
        <f t="shared" si="20"/>
        <v>0.17582981373649836</v>
      </c>
      <c r="G501" s="131" t="str">
        <f t="shared" si="21"/>
        <v/>
      </c>
    </row>
    <row r="502" spans="1:7" x14ac:dyDescent="0.25">
      <c r="A502" s="51" t="s">
        <v>1586</v>
      </c>
      <c r="B502" s="51" t="s">
        <v>692</v>
      </c>
      <c r="C502" s="149">
        <v>48.35714638734057</v>
      </c>
      <c r="D502" s="159" t="s">
        <v>815</v>
      </c>
      <c r="E502" s="51"/>
      <c r="F502" s="131">
        <f t="shared" si="20"/>
        <v>7.7929354778327312E-2</v>
      </c>
      <c r="G502" s="131" t="str">
        <f t="shared" si="21"/>
        <v/>
      </c>
    </row>
    <row r="503" spans="1:7" x14ac:dyDescent="0.25">
      <c r="A503" s="51" t="s">
        <v>1587</v>
      </c>
      <c r="B503" s="51" t="s">
        <v>694</v>
      </c>
      <c r="C503" s="149">
        <v>35.882530908171717</v>
      </c>
      <c r="D503" s="159" t="s">
        <v>815</v>
      </c>
      <c r="E503" s="51"/>
      <c r="F503" s="131">
        <f t="shared" si="20"/>
        <v>5.7826044140173942E-2</v>
      </c>
      <c r="G503" s="131" t="str">
        <f t="shared" si="21"/>
        <v/>
      </c>
    </row>
    <row r="504" spans="1:7" x14ac:dyDescent="0.25">
      <c r="A504" s="51" t="s">
        <v>1588</v>
      </c>
      <c r="B504" s="51" t="s">
        <v>696</v>
      </c>
      <c r="C504" s="149">
        <v>35.882530908171717</v>
      </c>
      <c r="D504" s="159" t="s">
        <v>815</v>
      </c>
      <c r="E504" s="51"/>
      <c r="F504" s="131">
        <f t="shared" si="20"/>
        <v>5.7826044140173942E-2</v>
      </c>
      <c r="G504" s="131" t="str">
        <f t="shared" si="21"/>
        <v/>
      </c>
    </row>
    <row r="505" spans="1:7" x14ac:dyDescent="0.25">
      <c r="A505" s="51" t="s">
        <v>1589</v>
      </c>
      <c r="B505" s="51" t="s">
        <v>698</v>
      </c>
      <c r="C505" s="149">
        <v>35.882530908171717</v>
      </c>
      <c r="D505" s="159" t="s">
        <v>815</v>
      </c>
      <c r="E505" s="51"/>
      <c r="F505" s="131">
        <f t="shared" si="20"/>
        <v>5.7826044140173942E-2</v>
      </c>
      <c r="G505" s="131" t="str">
        <f t="shared" si="21"/>
        <v/>
      </c>
    </row>
    <row r="506" spans="1:7" x14ac:dyDescent="0.25">
      <c r="A506" s="51" t="s">
        <v>1590</v>
      </c>
      <c r="B506" s="51" t="s">
        <v>700</v>
      </c>
      <c r="C506" s="149">
        <v>5.4633834560963894</v>
      </c>
      <c r="D506" s="152" t="s">
        <v>815</v>
      </c>
      <c r="E506" s="51"/>
      <c r="F506" s="131">
        <f t="shared" si="20"/>
        <v>8.80444731436094E-3</v>
      </c>
      <c r="G506" s="131" t="str">
        <f t="shared" si="21"/>
        <v/>
      </c>
    </row>
    <row r="507" spans="1:7" x14ac:dyDescent="0.25">
      <c r="A507" s="51" t="s">
        <v>1591</v>
      </c>
      <c r="B507" s="77" t="s">
        <v>139</v>
      </c>
      <c r="C507" s="125">
        <f>SUM(C499:C506)</f>
        <v>620.52543004999995</v>
      </c>
      <c r="D507" s="75">
        <f>SUM(D499:D506)</f>
        <v>0</v>
      </c>
      <c r="E507" s="51"/>
      <c r="F507" s="122">
        <f>SUM(F499:F506)</f>
        <v>0.99999999999999978</v>
      </c>
      <c r="G507" s="122">
        <f>SUM(G499:G506)</f>
        <v>0</v>
      </c>
    </row>
    <row r="508" spans="1:7" hidden="1" x14ac:dyDescent="0.25">
      <c r="A508" s="51" t="s">
        <v>1660</v>
      </c>
      <c r="B508" s="79" t="s">
        <v>703</v>
      </c>
      <c r="C508" s="125"/>
      <c r="D508" s="126"/>
      <c r="E508" s="51"/>
      <c r="F508" s="131" t="s">
        <v>1271</v>
      </c>
      <c r="G508" s="131" t="s">
        <v>1271</v>
      </c>
    </row>
    <row r="509" spans="1:7" hidden="1" x14ac:dyDescent="0.25">
      <c r="A509" s="51" t="s">
        <v>1661</v>
      </c>
      <c r="B509" s="79" t="s">
        <v>705</v>
      </c>
      <c r="C509" s="125"/>
      <c r="D509" s="126"/>
      <c r="E509" s="51"/>
      <c r="F509" s="131" t="s">
        <v>1271</v>
      </c>
      <c r="G509" s="131" t="s">
        <v>1271</v>
      </c>
    </row>
    <row r="510" spans="1:7" hidden="1" x14ac:dyDescent="0.25">
      <c r="A510" s="51" t="s">
        <v>1662</v>
      </c>
      <c r="B510" s="79" t="s">
        <v>707</v>
      </c>
      <c r="C510" s="125"/>
      <c r="D510" s="126"/>
      <c r="E510" s="51"/>
      <c r="F510" s="131" t="s">
        <v>1271</v>
      </c>
      <c r="G510" s="131" t="s">
        <v>1271</v>
      </c>
    </row>
    <row r="511" spans="1:7" hidden="1" x14ac:dyDescent="0.25">
      <c r="A511" s="51" t="s">
        <v>1802</v>
      </c>
      <c r="B511" s="79" t="s">
        <v>709</v>
      </c>
      <c r="C511" s="125"/>
      <c r="D511" s="126"/>
      <c r="E511" s="51"/>
      <c r="F511" s="131" t="s">
        <v>1271</v>
      </c>
      <c r="G511" s="131" t="s">
        <v>1271</v>
      </c>
    </row>
    <row r="512" spans="1:7" hidden="1" x14ac:dyDescent="0.25">
      <c r="A512" s="51" t="s">
        <v>1803</v>
      </c>
      <c r="B512" s="79" t="s">
        <v>711</v>
      </c>
      <c r="C512" s="125"/>
      <c r="D512" s="126"/>
      <c r="E512" s="51"/>
      <c r="F512" s="131" t="s">
        <v>1271</v>
      </c>
      <c r="G512" s="131" t="s">
        <v>1271</v>
      </c>
    </row>
    <row r="513" spans="1:7" hidden="1" x14ac:dyDescent="0.25">
      <c r="A513" s="51" t="s">
        <v>1804</v>
      </c>
      <c r="B513" s="79" t="s">
        <v>713</v>
      </c>
      <c r="C513" s="125"/>
      <c r="D513" s="126"/>
      <c r="E513" s="51"/>
      <c r="F513" s="131" t="s">
        <v>1271</v>
      </c>
      <c r="G513" s="131" t="s">
        <v>1271</v>
      </c>
    </row>
    <row r="514" spans="1:7" hidden="1" x14ac:dyDescent="0.25">
      <c r="A514" s="51" t="s">
        <v>1805</v>
      </c>
      <c r="B514" s="79"/>
      <c r="C514" s="51"/>
      <c r="D514" s="51"/>
      <c r="E514" s="51"/>
      <c r="F514" s="131"/>
      <c r="G514" s="131"/>
    </row>
    <row r="515" spans="1:7" hidden="1" x14ac:dyDescent="0.25">
      <c r="A515" s="51" t="s">
        <v>1806</v>
      </c>
      <c r="B515" s="79"/>
      <c r="C515" s="51"/>
      <c r="D515" s="51"/>
      <c r="E515" s="51"/>
      <c r="F515" s="131"/>
      <c r="G515" s="131"/>
    </row>
    <row r="516" spans="1:7" hidden="1" x14ac:dyDescent="0.25">
      <c r="A516" s="51" t="s">
        <v>1807</v>
      </c>
      <c r="B516" s="79"/>
      <c r="C516" s="51"/>
      <c r="D516" s="51"/>
      <c r="E516" s="51"/>
      <c r="F516" s="131"/>
      <c r="G516" s="122"/>
    </row>
    <row r="517" spans="1:7" x14ac:dyDescent="0.25">
      <c r="A517" s="70"/>
      <c r="B517" s="70" t="s">
        <v>1978</v>
      </c>
      <c r="C517" s="70" t="s">
        <v>769</v>
      </c>
      <c r="D517" s="70"/>
      <c r="E517" s="70"/>
      <c r="F517" s="70"/>
      <c r="G517" s="70"/>
    </row>
    <row r="518" spans="1:7" x14ac:dyDescent="0.25">
      <c r="A518" s="51" t="s">
        <v>1663</v>
      </c>
      <c r="B518" s="68" t="s">
        <v>770</v>
      </c>
      <c r="C518" s="158">
        <v>9.604496449919505E-3</v>
      </c>
      <c r="D518" s="158"/>
      <c r="E518" s="51"/>
      <c r="F518" s="51"/>
      <c r="G518" s="51"/>
    </row>
    <row r="519" spans="1:7" x14ac:dyDescent="0.25">
      <c r="A519" s="51" t="s">
        <v>1664</v>
      </c>
      <c r="B519" s="68" t="s">
        <v>771</v>
      </c>
      <c r="C519" s="158">
        <v>0.12957534143849869</v>
      </c>
      <c r="D519" s="158"/>
      <c r="E519" s="51"/>
      <c r="F519" s="51"/>
      <c r="G519" s="51"/>
    </row>
    <row r="520" spans="1:7" x14ac:dyDescent="0.25">
      <c r="A520" s="51" t="s">
        <v>1665</v>
      </c>
      <c r="B520" s="68" t="s">
        <v>772</v>
      </c>
      <c r="C520" s="158">
        <v>0</v>
      </c>
      <c r="D520" s="158"/>
      <c r="E520" s="51"/>
      <c r="F520" s="51"/>
      <c r="G520" s="51"/>
    </row>
    <row r="521" spans="1:7" x14ac:dyDescent="0.25">
      <c r="A521" s="51" t="s">
        <v>1666</v>
      </c>
      <c r="B521" s="68" t="s">
        <v>773</v>
      </c>
      <c r="C521" s="158">
        <v>0</v>
      </c>
      <c r="D521" s="158"/>
      <c r="E521" s="51"/>
      <c r="F521" s="51"/>
      <c r="G521" s="51"/>
    </row>
    <row r="522" spans="1:7" x14ac:dyDescent="0.25">
      <c r="A522" s="51" t="s">
        <v>1667</v>
      </c>
      <c r="B522" s="68" t="s">
        <v>774</v>
      </c>
      <c r="C522" s="158">
        <v>9.3007302304032285E-2</v>
      </c>
      <c r="D522" s="158"/>
      <c r="E522" s="51"/>
      <c r="F522" s="51"/>
      <c r="G522" s="51"/>
    </row>
    <row r="523" spans="1:7" x14ac:dyDescent="0.25">
      <c r="A523" s="51" t="s">
        <v>1668</v>
      </c>
      <c r="B523" s="68" t="s">
        <v>775</v>
      </c>
      <c r="C523" s="158">
        <v>1.0112602668829173E-2</v>
      </c>
      <c r="D523" s="158"/>
      <c r="E523" s="51"/>
      <c r="F523" s="51"/>
      <c r="G523" s="51"/>
    </row>
    <row r="524" spans="1:7" x14ac:dyDescent="0.25">
      <c r="A524" s="51" t="s">
        <v>1669</v>
      </c>
      <c r="B524" s="68" t="s">
        <v>776</v>
      </c>
      <c r="C524" s="158">
        <v>0</v>
      </c>
      <c r="D524" s="158"/>
      <c r="E524" s="51"/>
      <c r="F524" s="51"/>
      <c r="G524" s="51"/>
    </row>
    <row r="525" spans="1:7" x14ac:dyDescent="0.25">
      <c r="A525" s="51" t="s">
        <v>1670</v>
      </c>
      <c r="B525" s="68" t="s">
        <v>1791</v>
      </c>
      <c r="C525" s="158">
        <v>0</v>
      </c>
      <c r="D525" s="158"/>
      <c r="E525" s="51"/>
      <c r="F525" s="51"/>
      <c r="G525" s="51"/>
    </row>
    <row r="526" spans="1:7" x14ac:dyDescent="0.25">
      <c r="A526" s="51" t="s">
        <v>1671</v>
      </c>
      <c r="B526" s="68" t="s">
        <v>1792</v>
      </c>
      <c r="C526" s="158">
        <v>0.36821834749236476</v>
      </c>
      <c r="D526" s="158"/>
      <c r="E526" s="51"/>
      <c r="F526" s="51"/>
      <c r="G526" s="51"/>
    </row>
    <row r="527" spans="1:7" x14ac:dyDescent="0.25">
      <c r="A527" s="51" t="s">
        <v>1672</v>
      </c>
      <c r="B527" s="68" t="s">
        <v>1793</v>
      </c>
      <c r="C527" s="158">
        <v>0</v>
      </c>
      <c r="D527" s="158"/>
      <c r="E527" s="51"/>
      <c r="F527" s="51"/>
      <c r="G527" s="51"/>
    </row>
    <row r="528" spans="1:7" x14ac:dyDescent="0.25">
      <c r="A528" s="51" t="s">
        <v>1704</v>
      </c>
      <c r="B528" s="68" t="s">
        <v>777</v>
      </c>
      <c r="C528" s="158">
        <v>0</v>
      </c>
      <c r="D528" s="158"/>
      <c r="E528" s="51"/>
      <c r="F528" s="51"/>
      <c r="G528" s="51"/>
    </row>
    <row r="529" spans="1:7" x14ac:dyDescent="0.25">
      <c r="A529" s="51" t="s">
        <v>1808</v>
      </c>
      <c r="B529" s="68" t="s">
        <v>2358</v>
      </c>
      <c r="C529" s="158">
        <v>0</v>
      </c>
      <c r="D529" s="158"/>
      <c r="E529" s="51"/>
      <c r="F529" s="51"/>
      <c r="G529" s="51"/>
    </row>
    <row r="530" spans="1:7" x14ac:dyDescent="0.25">
      <c r="A530" s="51" t="s">
        <v>1809</v>
      </c>
      <c r="B530" s="68" t="s">
        <v>137</v>
      </c>
      <c r="C530" s="158">
        <f>SUM(C531)</f>
        <v>0.38948190964635554</v>
      </c>
      <c r="D530" s="158"/>
      <c r="E530" s="51"/>
      <c r="F530" s="51"/>
      <c r="G530" s="51"/>
    </row>
    <row r="531" spans="1:7" x14ac:dyDescent="0.25">
      <c r="A531" s="51" t="s">
        <v>1810</v>
      </c>
      <c r="B531" s="79" t="s">
        <v>1794</v>
      </c>
      <c r="C531" s="158">
        <v>0.38948190964635554</v>
      </c>
      <c r="D531" s="148"/>
      <c r="E531" s="51"/>
      <c r="F531" s="51"/>
      <c r="G531" s="51"/>
    </row>
    <row r="532" spans="1:7" hidden="1" x14ac:dyDescent="0.25">
      <c r="A532" s="51" t="s">
        <v>1811</v>
      </c>
      <c r="B532" s="79" t="s">
        <v>141</v>
      </c>
      <c r="C532" s="158"/>
      <c r="D532" s="148"/>
      <c r="E532" s="51"/>
      <c r="F532" s="51"/>
      <c r="G532" s="51"/>
    </row>
    <row r="533" spans="1:7" hidden="1" x14ac:dyDescent="0.25">
      <c r="A533" s="51" t="s">
        <v>1812</v>
      </c>
      <c r="B533" s="79" t="s">
        <v>141</v>
      </c>
      <c r="C533" s="158"/>
      <c r="D533" s="148"/>
      <c r="E533" s="51"/>
      <c r="F533" s="51"/>
      <c r="G533" s="51"/>
    </row>
    <row r="534" spans="1:7" hidden="1" x14ac:dyDescent="0.25">
      <c r="A534" s="51" t="s">
        <v>1979</v>
      </c>
      <c r="B534" s="79" t="s">
        <v>141</v>
      </c>
      <c r="C534" s="158"/>
      <c r="D534" s="148"/>
      <c r="E534" s="51"/>
      <c r="F534" s="51"/>
      <c r="G534" s="51"/>
    </row>
    <row r="535" spans="1:7" hidden="1" x14ac:dyDescent="0.25">
      <c r="A535" s="51" t="s">
        <v>1980</v>
      </c>
      <c r="B535" s="79" t="s">
        <v>141</v>
      </c>
      <c r="C535" s="158"/>
      <c r="D535" s="148"/>
      <c r="E535" s="51"/>
      <c r="F535" s="51"/>
      <c r="G535" s="51"/>
    </row>
    <row r="536" spans="1:7" hidden="1" x14ac:dyDescent="0.25">
      <c r="A536" s="51" t="s">
        <v>1981</v>
      </c>
      <c r="B536" s="79" t="s">
        <v>141</v>
      </c>
      <c r="C536" s="158"/>
      <c r="D536" s="148"/>
      <c r="E536" s="51"/>
      <c r="F536" s="51"/>
      <c r="G536" s="51"/>
    </row>
    <row r="537" spans="1:7" hidden="1" x14ac:dyDescent="0.25">
      <c r="A537" s="51" t="s">
        <v>1982</v>
      </c>
      <c r="B537" s="79" t="s">
        <v>141</v>
      </c>
      <c r="C537" s="158"/>
      <c r="D537" s="148"/>
      <c r="E537" s="51"/>
      <c r="F537" s="51"/>
      <c r="G537" s="51"/>
    </row>
    <row r="538" spans="1:7" hidden="1" x14ac:dyDescent="0.25">
      <c r="A538" s="51" t="s">
        <v>1983</v>
      </c>
      <c r="B538" s="79" t="s">
        <v>141</v>
      </c>
      <c r="C538" s="158"/>
      <c r="D538" s="148"/>
      <c r="E538" s="51"/>
      <c r="F538" s="51"/>
      <c r="G538" s="51"/>
    </row>
    <row r="539" spans="1:7" hidden="1" x14ac:dyDescent="0.25">
      <c r="A539" s="51" t="s">
        <v>1984</v>
      </c>
      <c r="B539" s="79" t="s">
        <v>141</v>
      </c>
      <c r="C539" s="158"/>
      <c r="D539" s="148"/>
      <c r="E539" s="51"/>
      <c r="F539" s="51"/>
      <c r="G539" s="51"/>
    </row>
    <row r="540" spans="1:7" hidden="1" x14ac:dyDescent="0.25">
      <c r="A540" s="51" t="s">
        <v>1985</v>
      </c>
      <c r="B540" s="79" t="s">
        <v>141</v>
      </c>
      <c r="C540" s="158"/>
      <c r="D540" s="148"/>
      <c r="E540" s="51"/>
      <c r="F540" s="51"/>
      <c r="G540" s="51"/>
    </row>
    <row r="541" spans="1:7" hidden="1" x14ac:dyDescent="0.25">
      <c r="A541" s="51" t="s">
        <v>1986</v>
      </c>
      <c r="B541" s="79" t="s">
        <v>141</v>
      </c>
      <c r="C541" s="158"/>
      <c r="D541" s="148"/>
      <c r="E541" s="51"/>
      <c r="F541" s="51"/>
      <c r="G541" s="51"/>
    </row>
    <row r="542" spans="1:7" hidden="1" x14ac:dyDescent="0.25">
      <c r="A542" s="51" t="s">
        <v>1987</v>
      </c>
      <c r="B542" s="79" t="s">
        <v>141</v>
      </c>
      <c r="C542" s="158"/>
      <c r="D542" s="148"/>
      <c r="E542" s="51"/>
      <c r="F542" s="51"/>
      <c r="G542" s="49"/>
    </row>
    <row r="543" spans="1:7" hidden="1" x14ac:dyDescent="0.25">
      <c r="A543" s="51" t="s">
        <v>1988</v>
      </c>
      <c r="B543" s="79" t="s">
        <v>141</v>
      </c>
      <c r="C543" s="158"/>
      <c r="D543" s="148"/>
      <c r="E543" s="51"/>
      <c r="F543" s="51"/>
      <c r="G543" s="49"/>
    </row>
    <row r="544" spans="1:7" hidden="1" x14ac:dyDescent="0.25">
      <c r="A544" s="51" t="s">
        <v>1989</v>
      </c>
      <c r="B544" s="79" t="s">
        <v>141</v>
      </c>
      <c r="C544" s="158"/>
      <c r="D544" s="148"/>
      <c r="E544" s="51"/>
      <c r="F544" s="51"/>
      <c r="G544" s="49"/>
    </row>
    <row r="545" spans="1:7" x14ac:dyDescent="0.25">
      <c r="A545" s="70"/>
      <c r="B545" s="70" t="s">
        <v>1990</v>
      </c>
      <c r="C545" s="70" t="s">
        <v>109</v>
      </c>
      <c r="D545" s="70" t="s">
        <v>1260</v>
      </c>
      <c r="E545" s="70"/>
      <c r="F545" s="70" t="s">
        <v>481</v>
      </c>
      <c r="G545" s="70" t="s">
        <v>1568</v>
      </c>
    </row>
    <row r="546" spans="1:7" x14ac:dyDescent="0.25">
      <c r="A546" s="51" t="s">
        <v>1705</v>
      </c>
      <c r="B546" s="153" t="s">
        <v>2437</v>
      </c>
      <c r="C546" s="148">
        <v>256.80713691</v>
      </c>
      <c r="D546" s="148">
        <v>9</v>
      </c>
      <c r="E546" s="57"/>
      <c r="F546" s="131">
        <f>IF($C$564=0,"",IF(C546="[for completion]","",IF(C546="","",C546/$C$564)))</f>
        <v>0.41385433130324295</v>
      </c>
      <c r="G546" s="131">
        <f>IF($D$564=0,"",IF(D546="[for completion]","",IF(D546="","",D546/$D$564)))</f>
        <v>0.28125</v>
      </c>
    </row>
    <row r="547" spans="1:7" x14ac:dyDescent="0.25">
      <c r="A547" s="51" t="s">
        <v>1706</v>
      </c>
      <c r="B547" s="153" t="s">
        <v>2438</v>
      </c>
      <c r="C547" s="148">
        <v>26.546474269999997</v>
      </c>
      <c r="D547" s="148">
        <v>3</v>
      </c>
      <c r="E547" s="57"/>
      <c r="F547" s="131">
        <f t="shared" ref="F547:F563" si="22">IF($C$564=0,"",IF(C547="[for completion]","",IF(C547="","",C547/$C$564)))</f>
        <v>4.2780638769084722E-2</v>
      </c>
      <c r="G547" s="131">
        <f t="shared" ref="G547:G563" si="23">IF($D$564=0,"",IF(D547="[for completion]","",IF(D547="","",D547/$D$564)))</f>
        <v>9.375E-2</v>
      </c>
    </row>
    <row r="548" spans="1:7" x14ac:dyDescent="0.25">
      <c r="A548" s="51" t="s">
        <v>1707</v>
      </c>
      <c r="B548" s="153" t="s">
        <v>2439</v>
      </c>
      <c r="C548" s="148">
        <v>0</v>
      </c>
      <c r="D548" s="148">
        <v>0</v>
      </c>
      <c r="E548" s="57"/>
      <c r="F548" s="131">
        <f t="shared" si="22"/>
        <v>0</v>
      </c>
      <c r="G548" s="131">
        <f t="shared" si="23"/>
        <v>0</v>
      </c>
    </row>
    <row r="549" spans="1:7" x14ac:dyDescent="0.25">
      <c r="A549" s="51" t="s">
        <v>1708</v>
      </c>
      <c r="B549" s="153" t="s">
        <v>2406</v>
      </c>
      <c r="C549" s="148">
        <v>0</v>
      </c>
      <c r="D549" s="148">
        <v>0</v>
      </c>
      <c r="E549" s="57"/>
      <c r="F549" s="131">
        <f t="shared" si="22"/>
        <v>0</v>
      </c>
      <c r="G549" s="131">
        <f t="shared" si="23"/>
        <v>0</v>
      </c>
    </row>
    <row r="550" spans="1:7" x14ac:dyDescent="0.25">
      <c r="A550" s="51" t="s">
        <v>1709</v>
      </c>
      <c r="B550" s="153" t="s">
        <v>2411</v>
      </c>
      <c r="C550" s="148">
        <v>0</v>
      </c>
      <c r="D550" s="148">
        <v>0</v>
      </c>
      <c r="E550" s="57"/>
      <c r="F550" s="131">
        <f t="shared" si="22"/>
        <v>0</v>
      </c>
      <c r="G550" s="131">
        <f t="shared" si="23"/>
        <v>0</v>
      </c>
    </row>
    <row r="551" spans="1:7" x14ac:dyDescent="0.25">
      <c r="A551" s="51" t="s">
        <v>1813</v>
      </c>
      <c r="B551" s="153" t="s">
        <v>2440</v>
      </c>
      <c r="C551" s="148">
        <v>0</v>
      </c>
      <c r="D551" s="148">
        <v>0</v>
      </c>
      <c r="E551" s="57"/>
      <c r="F551" s="131">
        <f t="shared" si="22"/>
        <v>0</v>
      </c>
      <c r="G551" s="131">
        <f t="shared" si="23"/>
        <v>0</v>
      </c>
    </row>
    <row r="552" spans="1:7" x14ac:dyDescent="0.25">
      <c r="A552" s="51" t="s">
        <v>1814</v>
      </c>
      <c r="B552" s="153" t="s">
        <v>2441</v>
      </c>
      <c r="C552" s="148">
        <v>0</v>
      </c>
      <c r="D552" s="148">
        <v>0</v>
      </c>
      <c r="E552" s="57"/>
      <c r="F552" s="131">
        <f t="shared" si="22"/>
        <v>0</v>
      </c>
      <c r="G552" s="131">
        <f t="shared" si="23"/>
        <v>0</v>
      </c>
    </row>
    <row r="553" spans="1:7" x14ac:dyDescent="0.25">
      <c r="A553" s="51" t="s">
        <v>1815</v>
      </c>
      <c r="B553" s="153" t="s">
        <v>2442</v>
      </c>
      <c r="C553" s="148">
        <v>183.82861528000001</v>
      </c>
      <c r="D553" s="148">
        <v>5</v>
      </c>
      <c r="E553" s="57"/>
      <c r="F553" s="131">
        <f t="shared" si="22"/>
        <v>0.29624670702889272</v>
      </c>
      <c r="G553" s="131">
        <f t="shared" si="23"/>
        <v>0.15625</v>
      </c>
    </row>
    <row r="554" spans="1:7" x14ac:dyDescent="0.25">
      <c r="A554" s="51" t="s">
        <v>1816</v>
      </c>
      <c r="B554" s="153" t="s">
        <v>2443</v>
      </c>
      <c r="C554" s="148">
        <v>153.34320359</v>
      </c>
      <c r="D554" s="148">
        <v>15</v>
      </c>
      <c r="E554" s="57"/>
      <c r="F554" s="131">
        <f t="shared" si="22"/>
        <v>0.24711832289877966</v>
      </c>
      <c r="G554" s="131">
        <f t="shared" si="23"/>
        <v>0.46875</v>
      </c>
    </row>
    <row r="555" spans="1:7" x14ac:dyDescent="0.25">
      <c r="A555" s="51" t="s">
        <v>1817</v>
      </c>
      <c r="B555" s="153" t="s">
        <v>2444</v>
      </c>
      <c r="C555" s="148">
        <v>0</v>
      </c>
      <c r="D555" s="148">
        <v>0</v>
      </c>
      <c r="E555" s="57"/>
      <c r="F555" s="131">
        <f t="shared" si="22"/>
        <v>0</v>
      </c>
      <c r="G555" s="131">
        <f t="shared" si="23"/>
        <v>0</v>
      </c>
    </row>
    <row r="556" spans="1:7" x14ac:dyDescent="0.25">
      <c r="A556" s="51" t="s">
        <v>1818</v>
      </c>
      <c r="B556" s="153" t="s">
        <v>2445</v>
      </c>
      <c r="C556" s="148">
        <v>0</v>
      </c>
      <c r="D556" s="148">
        <v>0</v>
      </c>
      <c r="E556" s="57"/>
      <c r="F556" s="131">
        <f t="shared" si="22"/>
        <v>0</v>
      </c>
      <c r="G556" s="131">
        <f t="shared" si="23"/>
        <v>0</v>
      </c>
    </row>
    <row r="557" spans="1:7" x14ac:dyDescent="0.25">
      <c r="A557" s="51" t="s">
        <v>1819</v>
      </c>
      <c r="B557" s="153" t="s">
        <v>2446</v>
      </c>
      <c r="C557" s="148">
        <v>0</v>
      </c>
      <c r="D557" s="148">
        <v>0</v>
      </c>
      <c r="E557" s="57"/>
      <c r="F557" s="131">
        <f t="shared" si="22"/>
        <v>0</v>
      </c>
      <c r="G557" s="131">
        <f t="shared" si="23"/>
        <v>0</v>
      </c>
    </row>
    <row r="558" spans="1:7" x14ac:dyDescent="0.25">
      <c r="A558" s="51" t="s">
        <v>1820</v>
      </c>
      <c r="B558" s="153" t="s">
        <v>2447</v>
      </c>
      <c r="C558" s="148">
        <v>0</v>
      </c>
      <c r="D558" s="148">
        <v>0</v>
      </c>
      <c r="E558" s="57"/>
      <c r="F558" s="131">
        <f t="shared" si="22"/>
        <v>0</v>
      </c>
      <c r="G558" s="131">
        <f t="shared" si="23"/>
        <v>0</v>
      </c>
    </row>
    <row r="559" spans="1:7" x14ac:dyDescent="0.25">
      <c r="A559" s="51" t="s">
        <v>1821</v>
      </c>
      <c r="B559" s="153" t="s">
        <v>2448</v>
      </c>
      <c r="C559" s="148">
        <v>0</v>
      </c>
      <c r="D559" s="148">
        <v>0</v>
      </c>
      <c r="E559" s="57"/>
      <c r="F559" s="131">
        <f t="shared" si="22"/>
        <v>0</v>
      </c>
      <c r="G559" s="131">
        <f t="shared" si="23"/>
        <v>0</v>
      </c>
    </row>
    <row r="560" spans="1:7" hidden="1" x14ac:dyDescent="0.25">
      <c r="A560" s="51" t="s">
        <v>1822</v>
      </c>
      <c r="B560" s="153"/>
      <c r="C560" s="148"/>
      <c r="D560" s="148">
        <v>0</v>
      </c>
      <c r="E560" s="57"/>
      <c r="F560" s="131" t="str">
        <f t="shared" si="22"/>
        <v/>
      </c>
      <c r="G560" s="131">
        <f t="shared" si="23"/>
        <v>0</v>
      </c>
    </row>
    <row r="561" spans="1:7" hidden="1" x14ac:dyDescent="0.25">
      <c r="A561" s="51" t="s">
        <v>1823</v>
      </c>
      <c r="B561" s="153"/>
      <c r="C561" s="148"/>
      <c r="D561" s="148">
        <v>0</v>
      </c>
      <c r="E561" s="57"/>
      <c r="F561" s="131" t="str">
        <f t="shared" si="22"/>
        <v/>
      </c>
      <c r="G561" s="131">
        <f t="shared" si="23"/>
        <v>0</v>
      </c>
    </row>
    <row r="562" spans="1:7" hidden="1" x14ac:dyDescent="0.25">
      <c r="A562" s="51" t="s">
        <v>1824</v>
      </c>
      <c r="B562" s="153"/>
      <c r="C562" s="148"/>
      <c r="D562" s="148">
        <v>0</v>
      </c>
      <c r="E562" s="57"/>
      <c r="F562" s="131" t="str">
        <f t="shared" si="22"/>
        <v/>
      </c>
      <c r="G562" s="131">
        <f t="shared" si="23"/>
        <v>0</v>
      </c>
    </row>
    <row r="563" spans="1:7" x14ac:dyDescent="0.25">
      <c r="A563" s="51" t="s">
        <v>1825</v>
      </c>
      <c r="B563" s="68" t="s">
        <v>1651</v>
      </c>
      <c r="C563" s="148">
        <v>0</v>
      </c>
      <c r="D563" s="148">
        <v>0</v>
      </c>
      <c r="E563" s="57"/>
      <c r="F563" s="131">
        <f t="shared" si="22"/>
        <v>0</v>
      </c>
      <c r="G563" s="131">
        <f t="shared" si="23"/>
        <v>0</v>
      </c>
    </row>
    <row r="564" spans="1:7" x14ac:dyDescent="0.25">
      <c r="A564" s="51" t="s">
        <v>1826</v>
      </c>
      <c r="B564" s="68" t="s">
        <v>139</v>
      </c>
      <c r="C564" s="125">
        <f>SUM(C546:C563)</f>
        <v>620.52543004999995</v>
      </c>
      <c r="D564" s="126">
        <f>SUM(D546:D563)</f>
        <v>32</v>
      </c>
      <c r="E564" s="57"/>
      <c r="F564" s="122">
        <f>SUM(F546:F563)</f>
        <v>1</v>
      </c>
      <c r="G564" s="122">
        <f>SUM(G546:G563)</f>
        <v>1</v>
      </c>
    </row>
    <row r="565" spans="1:7" hidden="1" x14ac:dyDescent="0.25">
      <c r="A565" s="51" t="s">
        <v>1991</v>
      </c>
      <c r="B565" s="68"/>
      <c r="C565" s="51"/>
      <c r="D565" s="51"/>
      <c r="E565" s="57"/>
      <c r="F565" s="57"/>
      <c r="G565" s="57"/>
    </row>
    <row r="566" spans="1:7" hidden="1" x14ac:dyDescent="0.25">
      <c r="A566" s="51" t="s">
        <v>1992</v>
      </c>
      <c r="B566" s="68"/>
      <c r="C566" s="51"/>
      <c r="D566" s="51"/>
      <c r="E566" s="57"/>
      <c r="F566" s="57"/>
      <c r="G566" s="57"/>
    </row>
    <row r="567" spans="1:7" hidden="1" x14ac:dyDescent="0.25">
      <c r="A567" s="51" t="s">
        <v>1993</v>
      </c>
      <c r="B567" s="68"/>
      <c r="C567" s="51"/>
      <c r="D567" s="51"/>
      <c r="E567" s="57"/>
      <c r="F567" s="57"/>
      <c r="G567" s="57"/>
    </row>
    <row r="568" spans="1:7" x14ac:dyDescent="0.25">
      <c r="A568" s="70"/>
      <c r="B568" s="70" t="s">
        <v>1994</v>
      </c>
      <c r="C568" s="70" t="s">
        <v>109</v>
      </c>
      <c r="D568" s="70" t="s">
        <v>1260</v>
      </c>
      <c r="E568" s="70"/>
      <c r="F568" s="70" t="s">
        <v>481</v>
      </c>
      <c r="G568" s="70" t="s">
        <v>1872</v>
      </c>
    </row>
    <row r="569" spans="1:7" x14ac:dyDescent="0.25">
      <c r="A569" s="51" t="s">
        <v>1827</v>
      </c>
      <c r="B569" s="153" t="s">
        <v>2449</v>
      </c>
      <c r="C569" s="149">
        <v>256.80713691</v>
      </c>
      <c r="D569" s="159">
        <v>9</v>
      </c>
      <c r="E569" s="57"/>
      <c r="F569" s="131">
        <f>IF($C$587=0,"",IF(C569="[for completion]","",IF(C569="","",C569/$C$587)))</f>
        <v>0.41385433130324295</v>
      </c>
      <c r="G569" s="131">
        <f>IF($D$587=0,"",IF(D569="[for completion]","",IF(D569="","",D569/$D$587)))</f>
        <v>0.28125</v>
      </c>
    </row>
    <row r="570" spans="1:7" x14ac:dyDescent="0.25">
      <c r="A570" s="51" t="s">
        <v>1828</v>
      </c>
      <c r="B570" s="153" t="s">
        <v>2450</v>
      </c>
      <c r="C570" s="149">
        <v>26.546474269999997</v>
      </c>
      <c r="D570" s="159">
        <v>3</v>
      </c>
      <c r="E570" s="57"/>
      <c r="F570" s="131">
        <f t="shared" ref="F570:F586" si="24">IF($C$587=0,"",IF(C570="[for completion]","",IF(C570="","",C570/$C$587)))</f>
        <v>4.2780638769084722E-2</v>
      </c>
      <c r="G570" s="131">
        <f t="shared" ref="G570:G586" si="25">IF($D$587=0,"",IF(D570="[for completion]","",IF(D570="","",D570/$D$587)))</f>
        <v>9.375E-2</v>
      </c>
    </row>
    <row r="571" spans="1:7" x14ac:dyDescent="0.25">
      <c r="A571" s="51" t="s">
        <v>1829</v>
      </c>
      <c r="B571" s="153" t="s">
        <v>2451</v>
      </c>
      <c r="C571" s="149">
        <v>0</v>
      </c>
      <c r="D571" s="159">
        <v>0</v>
      </c>
      <c r="E571" s="57"/>
      <c r="F571" s="131">
        <f t="shared" si="24"/>
        <v>0</v>
      </c>
      <c r="G571" s="131">
        <f t="shared" si="25"/>
        <v>0</v>
      </c>
    </row>
    <row r="572" spans="1:7" x14ac:dyDescent="0.25">
      <c r="A572" s="51" t="s">
        <v>1830</v>
      </c>
      <c r="B572" s="153" t="s">
        <v>2452</v>
      </c>
      <c r="C572" s="149">
        <v>0</v>
      </c>
      <c r="D572" s="159">
        <v>0</v>
      </c>
      <c r="E572" s="57"/>
      <c r="F572" s="131">
        <f t="shared" si="24"/>
        <v>0</v>
      </c>
      <c r="G572" s="131">
        <f t="shared" si="25"/>
        <v>0</v>
      </c>
    </row>
    <row r="573" spans="1:7" x14ac:dyDescent="0.25">
      <c r="A573" s="51" t="s">
        <v>1831</v>
      </c>
      <c r="B573" s="153" t="s">
        <v>2453</v>
      </c>
      <c r="C573" s="149">
        <v>0</v>
      </c>
      <c r="D573" s="159">
        <v>0</v>
      </c>
      <c r="E573" s="57"/>
      <c r="F573" s="131">
        <f t="shared" si="24"/>
        <v>0</v>
      </c>
      <c r="G573" s="131">
        <f t="shared" si="25"/>
        <v>0</v>
      </c>
    </row>
    <row r="574" spans="1:7" x14ac:dyDescent="0.25">
      <c r="A574" s="51" t="s">
        <v>1832</v>
      </c>
      <c r="B574" s="153" t="s">
        <v>2454</v>
      </c>
      <c r="C574" s="149">
        <v>0</v>
      </c>
      <c r="D574" s="159">
        <v>0</v>
      </c>
      <c r="E574" s="57"/>
      <c r="F574" s="131">
        <f t="shared" si="24"/>
        <v>0</v>
      </c>
      <c r="G574" s="131">
        <f t="shared" si="25"/>
        <v>0</v>
      </c>
    </row>
    <row r="575" spans="1:7" x14ac:dyDescent="0.25">
      <c r="A575" s="51" t="s">
        <v>1833</v>
      </c>
      <c r="B575" s="153" t="s">
        <v>2455</v>
      </c>
      <c r="C575" s="149">
        <v>0</v>
      </c>
      <c r="D575" s="159">
        <v>0</v>
      </c>
      <c r="E575" s="57"/>
      <c r="F575" s="131">
        <f t="shared" si="24"/>
        <v>0</v>
      </c>
      <c r="G575" s="131">
        <f t="shared" si="25"/>
        <v>0</v>
      </c>
    </row>
    <row r="576" spans="1:7" x14ac:dyDescent="0.25">
      <c r="A576" s="51" t="s">
        <v>1834</v>
      </c>
      <c r="B576" s="153" t="s">
        <v>2456</v>
      </c>
      <c r="C576" s="149">
        <v>183.82861528000001</v>
      </c>
      <c r="D576" s="159">
        <v>5</v>
      </c>
      <c r="E576" s="57"/>
      <c r="F576" s="131">
        <f t="shared" si="24"/>
        <v>0.29624670702889272</v>
      </c>
      <c r="G576" s="131">
        <f t="shared" si="25"/>
        <v>0.15625</v>
      </c>
    </row>
    <row r="577" spans="1:7" x14ac:dyDescent="0.25">
      <c r="A577" s="51" t="s">
        <v>1835</v>
      </c>
      <c r="B577" s="153" t="s">
        <v>2457</v>
      </c>
      <c r="C577" s="149">
        <v>153.34320359</v>
      </c>
      <c r="D577" s="159">
        <v>15</v>
      </c>
      <c r="E577" s="57"/>
      <c r="F577" s="131">
        <f t="shared" si="24"/>
        <v>0.24711832289877966</v>
      </c>
      <c r="G577" s="131">
        <f t="shared" si="25"/>
        <v>0.46875</v>
      </c>
    </row>
    <row r="578" spans="1:7" x14ac:dyDescent="0.25">
      <c r="A578" s="51" t="s">
        <v>1836</v>
      </c>
      <c r="B578" s="153" t="s">
        <v>2458</v>
      </c>
      <c r="C578" s="149">
        <v>0</v>
      </c>
      <c r="D578" s="159">
        <v>0</v>
      </c>
      <c r="E578" s="57"/>
      <c r="F578" s="131">
        <f t="shared" si="24"/>
        <v>0</v>
      </c>
      <c r="G578" s="131">
        <f t="shared" si="25"/>
        <v>0</v>
      </c>
    </row>
    <row r="579" spans="1:7" x14ac:dyDescent="0.25">
      <c r="A579" s="51" t="s">
        <v>1837</v>
      </c>
      <c r="B579" s="153" t="s">
        <v>2459</v>
      </c>
      <c r="C579" s="149">
        <v>0</v>
      </c>
      <c r="D579" s="159">
        <v>0</v>
      </c>
      <c r="E579" s="57"/>
      <c r="F579" s="131">
        <f t="shared" si="24"/>
        <v>0</v>
      </c>
      <c r="G579" s="131">
        <f t="shared" si="25"/>
        <v>0</v>
      </c>
    </row>
    <row r="580" spans="1:7" x14ac:dyDescent="0.25">
      <c r="A580" s="51" t="s">
        <v>1995</v>
      </c>
      <c r="B580" s="153" t="s">
        <v>2460</v>
      </c>
      <c r="C580" s="149">
        <v>0</v>
      </c>
      <c r="D580" s="159">
        <v>0</v>
      </c>
      <c r="E580" s="57"/>
      <c r="F580" s="131">
        <f t="shared" si="24"/>
        <v>0</v>
      </c>
      <c r="G580" s="131">
        <f t="shared" si="25"/>
        <v>0</v>
      </c>
    </row>
    <row r="581" spans="1:7" x14ac:dyDescent="0.25">
      <c r="A581" s="51" t="s">
        <v>1996</v>
      </c>
      <c r="B581" s="153" t="s">
        <v>2461</v>
      </c>
      <c r="C581" s="149">
        <v>0</v>
      </c>
      <c r="D581" s="159">
        <v>0</v>
      </c>
      <c r="E581" s="57"/>
      <c r="F581" s="131">
        <f t="shared" si="24"/>
        <v>0</v>
      </c>
      <c r="G581" s="131">
        <f t="shared" si="25"/>
        <v>0</v>
      </c>
    </row>
    <row r="582" spans="1:7" x14ac:dyDescent="0.25">
      <c r="A582" s="51" t="s">
        <v>1997</v>
      </c>
      <c r="B582" s="153" t="s">
        <v>2462</v>
      </c>
      <c r="C582" s="149">
        <v>0</v>
      </c>
      <c r="D582" s="159">
        <v>0</v>
      </c>
      <c r="E582" s="57"/>
      <c r="F582" s="131">
        <f t="shared" si="24"/>
        <v>0</v>
      </c>
      <c r="G582" s="131">
        <f t="shared" si="25"/>
        <v>0</v>
      </c>
    </row>
    <row r="583" spans="1:7" hidden="1" x14ac:dyDescent="0.25">
      <c r="A583" s="51" t="s">
        <v>1998</v>
      </c>
      <c r="B583" s="153"/>
      <c r="C583" s="149"/>
      <c r="D583" s="159">
        <v>0</v>
      </c>
      <c r="E583" s="57"/>
      <c r="F583" s="131" t="str">
        <f t="shared" si="24"/>
        <v/>
      </c>
      <c r="G583" s="131">
        <f t="shared" si="25"/>
        <v>0</v>
      </c>
    </row>
    <row r="584" spans="1:7" hidden="1" x14ac:dyDescent="0.25">
      <c r="A584" s="51" t="s">
        <v>1999</v>
      </c>
      <c r="B584" s="153"/>
      <c r="C584" s="149"/>
      <c r="D584" s="159">
        <v>0</v>
      </c>
      <c r="E584" s="57"/>
      <c r="F584" s="131" t="str">
        <f t="shared" si="24"/>
        <v/>
      </c>
      <c r="G584" s="131">
        <f t="shared" si="25"/>
        <v>0</v>
      </c>
    </row>
    <row r="585" spans="1:7" hidden="1" x14ac:dyDescent="0.25">
      <c r="A585" s="51" t="s">
        <v>2000</v>
      </c>
      <c r="B585" s="153"/>
      <c r="C585" s="149"/>
      <c r="D585" s="159">
        <v>0</v>
      </c>
      <c r="E585" s="57"/>
      <c r="F585" s="131" t="str">
        <f t="shared" si="24"/>
        <v/>
      </c>
      <c r="G585" s="131">
        <f t="shared" si="25"/>
        <v>0</v>
      </c>
    </row>
    <row r="586" spans="1:7" x14ac:dyDescent="0.25">
      <c r="A586" s="51" t="s">
        <v>2001</v>
      </c>
      <c r="B586" s="68" t="s">
        <v>1651</v>
      </c>
      <c r="C586" s="149">
        <v>0</v>
      </c>
      <c r="D586" s="159">
        <v>0</v>
      </c>
      <c r="E586" s="57"/>
      <c r="F586" s="131">
        <f t="shared" si="24"/>
        <v>0</v>
      </c>
      <c r="G586" s="131">
        <f t="shared" si="25"/>
        <v>0</v>
      </c>
    </row>
    <row r="587" spans="1:7" x14ac:dyDescent="0.25">
      <c r="A587" s="51" t="s">
        <v>2002</v>
      </c>
      <c r="B587" s="68" t="s">
        <v>139</v>
      </c>
      <c r="C587" s="125">
        <f>SUM(C569:C586)</f>
        <v>620.52543004999995</v>
      </c>
      <c r="D587" s="126">
        <f>SUM(D569:D586)</f>
        <v>32</v>
      </c>
      <c r="E587" s="57"/>
      <c r="F587" s="122">
        <f>SUM(F569:F586)</f>
        <v>1</v>
      </c>
      <c r="G587" s="122">
        <f>SUM(G569:G586)</f>
        <v>1</v>
      </c>
    </row>
    <row r="588" spans="1:7" x14ac:dyDescent="0.25">
      <c r="A588" s="70"/>
      <c r="B588" s="70" t="s">
        <v>2015</v>
      </c>
      <c r="C588" s="70" t="s">
        <v>109</v>
      </c>
      <c r="D588" s="70" t="s">
        <v>1260</v>
      </c>
      <c r="E588" s="70"/>
      <c r="F588" s="70" t="s">
        <v>481</v>
      </c>
      <c r="G588" s="70" t="s">
        <v>1568</v>
      </c>
    </row>
    <row r="589" spans="1:7" x14ac:dyDescent="0.25">
      <c r="A589" s="51" t="s">
        <v>1838</v>
      </c>
      <c r="B589" s="68" t="s">
        <v>1251</v>
      </c>
      <c r="C589" s="148">
        <v>5.9255673200000007</v>
      </c>
      <c r="D589" s="148">
        <v>2</v>
      </c>
      <c r="E589" s="57"/>
      <c r="F589" s="131">
        <f t="shared" ref="F589:F596" si="26">IF($C$602=0,"",IF(C589="[for completion]","",IF(C589="","",C589/$C$602)))</f>
        <v>9.5492739427657913E-3</v>
      </c>
      <c r="G589" s="131">
        <f t="shared" ref="G589:G596" si="27">IF($D$602=0,"",IF(D589="[for completion]","",IF(D589="","",D589/$D$602)))</f>
        <v>6.25E-2</v>
      </c>
    </row>
    <row r="590" spans="1:7" x14ac:dyDescent="0.25">
      <c r="A590" s="51" t="s">
        <v>1839</v>
      </c>
      <c r="B590" s="68" t="s">
        <v>1252</v>
      </c>
      <c r="C590" s="148">
        <v>34.623628310000001</v>
      </c>
      <c r="D590" s="148">
        <v>3</v>
      </c>
      <c r="E590" s="57"/>
      <c r="F590" s="131">
        <f t="shared" si="26"/>
        <v>5.5797275394837788E-2</v>
      </c>
      <c r="G590" s="131">
        <f t="shared" si="27"/>
        <v>9.375E-2</v>
      </c>
    </row>
    <row r="591" spans="1:7" x14ac:dyDescent="0.25">
      <c r="A591" s="51" t="s">
        <v>1840</v>
      </c>
      <c r="B591" s="68" t="s">
        <v>1891</v>
      </c>
      <c r="C591" s="148">
        <v>0.56154071999999999</v>
      </c>
      <c r="D591" s="148">
        <v>1</v>
      </c>
      <c r="E591" s="57"/>
      <c r="F591" s="131">
        <f t="shared" si="26"/>
        <v>9.0494392784958521E-4</v>
      </c>
      <c r="G591" s="131">
        <f t="shared" si="27"/>
        <v>3.125E-2</v>
      </c>
    </row>
    <row r="592" spans="1:7" x14ac:dyDescent="0.25">
      <c r="A592" s="51" t="s">
        <v>1841</v>
      </c>
      <c r="B592" s="68" t="s">
        <v>1253</v>
      </c>
      <c r="C592" s="148">
        <v>211.92593191000003</v>
      </c>
      <c r="D592" s="148">
        <v>4</v>
      </c>
      <c r="E592" s="57"/>
      <c r="F592" s="131">
        <f t="shared" si="26"/>
        <v>0.34152658641713318</v>
      </c>
      <c r="G592" s="131">
        <f t="shared" si="27"/>
        <v>0.125</v>
      </c>
    </row>
    <row r="593" spans="1:7" x14ac:dyDescent="0.25">
      <c r="A593" s="51" t="s">
        <v>1842</v>
      </c>
      <c r="B593" s="68" t="s">
        <v>1254</v>
      </c>
      <c r="C593" s="148">
        <v>25.209211910000001</v>
      </c>
      <c r="D593" s="148">
        <v>3</v>
      </c>
      <c r="E593" s="57"/>
      <c r="F593" s="131">
        <f t="shared" si="26"/>
        <v>4.0625590329100167E-2</v>
      </c>
      <c r="G593" s="131">
        <f t="shared" si="27"/>
        <v>9.375E-2</v>
      </c>
    </row>
    <row r="594" spans="1:7" x14ac:dyDescent="0.25">
      <c r="A594" s="51" t="s">
        <v>2003</v>
      </c>
      <c r="B594" s="68" t="s">
        <v>1255</v>
      </c>
      <c r="C594" s="148">
        <v>13.251550890000001</v>
      </c>
      <c r="D594" s="148">
        <v>1</v>
      </c>
      <c r="E594" s="57"/>
      <c r="F594" s="131">
        <f t="shared" si="26"/>
        <v>2.1355371187498688E-2</v>
      </c>
      <c r="G594" s="131">
        <f t="shared" si="27"/>
        <v>3.125E-2</v>
      </c>
    </row>
    <row r="595" spans="1:7" x14ac:dyDescent="0.25">
      <c r="A595" s="51" t="s">
        <v>2004</v>
      </c>
      <c r="B595" s="68" t="s">
        <v>1256</v>
      </c>
      <c r="C595" s="148">
        <v>47.858498330000003</v>
      </c>
      <c r="D595" s="148">
        <v>4</v>
      </c>
      <c r="E595" s="57"/>
      <c r="F595" s="131">
        <f t="shared" si="26"/>
        <v>7.7125764734805022E-2</v>
      </c>
      <c r="G595" s="131">
        <f t="shared" si="27"/>
        <v>0.125</v>
      </c>
    </row>
    <row r="596" spans="1:7" x14ac:dyDescent="0.25">
      <c r="A596" s="51" t="s">
        <v>2005</v>
      </c>
      <c r="B596" s="68" t="s">
        <v>1257</v>
      </c>
      <c r="C596" s="148">
        <v>0</v>
      </c>
      <c r="D596" s="148">
        <v>0</v>
      </c>
      <c r="E596" s="57"/>
      <c r="F596" s="131">
        <f t="shared" si="26"/>
        <v>0</v>
      </c>
      <c r="G596" s="131">
        <f t="shared" si="27"/>
        <v>0</v>
      </c>
    </row>
    <row r="597" spans="1:7" x14ac:dyDescent="0.25">
      <c r="A597" s="51" t="s">
        <v>2006</v>
      </c>
      <c r="B597" s="68" t="s">
        <v>2263</v>
      </c>
      <c r="C597" s="125">
        <v>12.75173878</v>
      </c>
      <c r="D597" s="51">
        <v>3</v>
      </c>
      <c r="E597" s="57"/>
      <c r="F597" s="131">
        <f>IF($C$602=0,"",IF(C597="[for completion]","",IF(C597="","",C597/$C$602)))</f>
        <v>2.0549905229464174E-2</v>
      </c>
      <c r="G597" s="131">
        <f>IF($D$602=0,"",IF(D597="[for completion]","",IF(D597="","",D597/$D$602)))</f>
        <v>9.375E-2</v>
      </c>
    </row>
    <row r="598" spans="1:7" x14ac:dyDescent="0.25">
      <c r="A598" s="51" t="s">
        <v>2007</v>
      </c>
      <c r="B598" s="51" t="s">
        <v>2266</v>
      </c>
      <c r="C598" s="125">
        <v>258.43905110000003</v>
      </c>
      <c r="D598" s="51">
        <v>6</v>
      </c>
      <c r="F598" s="131">
        <f>IF($C$602=0,"",IF(C598="[for completion]","",IF(C598="","",C598/$C$602)))</f>
        <v>0.41648422221660736</v>
      </c>
      <c r="G598" s="131">
        <f>IF($D$602=0,"",IF(D598="[for completion]","",IF(D598="","",D598/$D$602)))</f>
        <v>0.1875</v>
      </c>
    </row>
    <row r="599" spans="1:7" x14ac:dyDescent="0.25">
      <c r="A599" s="51" t="s">
        <v>2008</v>
      </c>
      <c r="B599" s="51" t="s">
        <v>2264</v>
      </c>
      <c r="C599" s="125">
        <v>7.8205418800000004</v>
      </c>
      <c r="D599" s="51">
        <v>3</v>
      </c>
      <c r="F599" s="131">
        <f>IF($C$602=0,"",IF(C599="[for completion]","",IF(C599="","",C599/$C$602)))</f>
        <v>1.2603096507051848E-2</v>
      </c>
      <c r="G599" s="131">
        <f>IF($D$602=0,"",IF(D599="[for completion]","",IF(D599="","",D599/$D$602)))</f>
        <v>9.375E-2</v>
      </c>
    </row>
    <row r="600" spans="1:7" x14ac:dyDescent="0.25">
      <c r="A600" s="51" t="s">
        <v>2301</v>
      </c>
      <c r="B600" s="68" t="s">
        <v>2265</v>
      </c>
      <c r="C600" s="125">
        <v>2.1581689000000002</v>
      </c>
      <c r="D600" s="51">
        <v>2</v>
      </c>
      <c r="E600" s="57"/>
      <c r="F600" s="131">
        <f>IF($C$602=0,"",IF(C600="[for completion]","",IF(C600="","",C600/$C$602)))</f>
        <v>3.4779701128865932E-3</v>
      </c>
      <c r="G600" s="131">
        <f>IF($D$602=0,"",IF(D600="[for completion]","",IF(D600="","",D600/$D$602)))</f>
        <v>6.25E-2</v>
      </c>
    </row>
    <row r="601" spans="1:7" x14ac:dyDescent="0.25">
      <c r="A601" s="51" t="s">
        <v>2302</v>
      </c>
      <c r="B601" s="68" t="s">
        <v>1651</v>
      </c>
      <c r="C601" s="148">
        <v>0</v>
      </c>
      <c r="D601" s="148">
        <v>0</v>
      </c>
      <c r="E601" s="57"/>
      <c r="F601" s="131">
        <f>IF($C$602=0,"",IF(C601="[for completion]","",IF(C601="","",C601/$C$602)))</f>
        <v>0</v>
      </c>
      <c r="G601" s="131">
        <f>IF($D$602=0,"",IF(D601="[for completion]","",IF(D601="","",D601/$D$602)))</f>
        <v>0</v>
      </c>
    </row>
    <row r="602" spans="1:7" x14ac:dyDescent="0.25">
      <c r="A602" s="51" t="s">
        <v>2303</v>
      </c>
      <c r="B602" s="68" t="s">
        <v>139</v>
      </c>
      <c r="C602" s="125">
        <f>SUM(C589:C601)</f>
        <v>620.52543004999995</v>
      </c>
      <c r="D602" s="126">
        <f>SUM(D589:D601)</f>
        <v>32</v>
      </c>
      <c r="E602" s="57"/>
      <c r="F602" s="122">
        <f>SUM(F589:F601)</f>
        <v>1.0000000000000002</v>
      </c>
      <c r="G602" s="122">
        <f>SUM(G589:G601)</f>
        <v>1</v>
      </c>
    </row>
    <row r="603" spans="1:7" hidden="1" x14ac:dyDescent="0.25">
      <c r="A603" s="51" t="s">
        <v>2304</v>
      </c>
    </row>
    <row r="604" spans="1:7" hidden="1" x14ac:dyDescent="0.25">
      <c r="A604" s="51" t="s">
        <v>2305</v>
      </c>
    </row>
    <row r="605" spans="1:7" hidden="1" x14ac:dyDescent="0.25">
      <c r="A605" s="51" t="s">
        <v>2306</v>
      </c>
    </row>
    <row r="606" spans="1:7" hidden="1" x14ac:dyDescent="0.25">
      <c r="A606" s="51" t="s">
        <v>2307</v>
      </c>
      <c r="B606" s="68"/>
      <c r="C606" s="125"/>
      <c r="D606" s="126"/>
      <c r="E606" s="57"/>
      <c r="F606" s="122"/>
      <c r="G606" s="122"/>
    </row>
    <row r="607" spans="1:7" hidden="1" x14ac:dyDescent="0.25">
      <c r="A607" s="51" t="s">
        <v>2308</v>
      </c>
      <c r="B607" s="68"/>
      <c r="C607" s="125"/>
      <c r="D607" s="126"/>
      <c r="E607" s="57"/>
      <c r="F607" s="122"/>
      <c r="G607" s="122"/>
    </row>
    <row r="608" spans="1:7" hidden="1" x14ac:dyDescent="0.25">
      <c r="A608" s="51" t="s">
        <v>2309</v>
      </c>
      <c r="B608" s="68"/>
      <c r="C608" s="125"/>
      <c r="D608" s="126"/>
      <c r="E608" s="57"/>
      <c r="F608" s="122"/>
      <c r="G608" s="122"/>
    </row>
    <row r="609" spans="1:7" hidden="1" x14ac:dyDescent="0.25">
      <c r="A609" s="51" t="s">
        <v>2310</v>
      </c>
      <c r="B609" s="68"/>
      <c r="C609" s="125"/>
      <c r="D609" s="126"/>
      <c r="E609" s="57"/>
      <c r="F609" s="122"/>
      <c r="G609" s="122"/>
    </row>
    <row r="610" spans="1:7" hidden="1" x14ac:dyDescent="0.25">
      <c r="A610" s="51" t="s">
        <v>2311</v>
      </c>
      <c r="B610" s="68"/>
      <c r="C610" s="125"/>
      <c r="D610" s="126"/>
      <c r="E610" s="57"/>
      <c r="F610" s="122"/>
      <c r="G610" s="122"/>
    </row>
    <row r="611" spans="1:7" hidden="1" x14ac:dyDescent="0.25">
      <c r="A611" s="51" t="s">
        <v>2312</v>
      </c>
    </row>
    <row r="612" spans="1:7" hidden="1" x14ac:dyDescent="0.25">
      <c r="A612" s="51" t="s">
        <v>2313</v>
      </c>
    </row>
    <row r="613" spans="1:7" x14ac:dyDescent="0.25">
      <c r="A613" s="70"/>
      <c r="B613" s="70" t="s">
        <v>2014</v>
      </c>
      <c r="C613" s="70" t="s">
        <v>109</v>
      </c>
      <c r="D613" s="70" t="s">
        <v>1260</v>
      </c>
      <c r="E613" s="70"/>
      <c r="F613" s="70" t="s">
        <v>481</v>
      </c>
      <c r="G613" s="70" t="s">
        <v>1568</v>
      </c>
    </row>
    <row r="614" spans="1:7" x14ac:dyDescent="0.25">
      <c r="A614" s="51" t="s">
        <v>2009</v>
      </c>
      <c r="B614" s="68" t="s">
        <v>1844</v>
      </c>
      <c r="C614" s="148">
        <v>2.1581689000000002</v>
      </c>
      <c r="D614" s="148">
        <v>2</v>
      </c>
      <c r="E614" s="57"/>
      <c r="F614" s="131">
        <f>IF($C$618=0,"",IF(C614="[for completion]","",IF(C614="","",C614/$C$618)))</f>
        <v>3.4779701128865932E-3</v>
      </c>
      <c r="G614" s="131">
        <f>IF($D$618=0,"",IF(D614="[for completion]","",IF(D614="","",D614/$D$618)))</f>
        <v>6.25E-2</v>
      </c>
    </row>
    <row r="615" spans="1:7" x14ac:dyDescent="0.25">
      <c r="A615" s="51" t="s">
        <v>2010</v>
      </c>
      <c r="B615" s="144" t="s">
        <v>1843</v>
      </c>
      <c r="C615" s="148">
        <v>618.36726114999999</v>
      </c>
      <c r="D615" s="148">
        <v>30</v>
      </c>
      <c r="E615" s="57"/>
      <c r="F615" s="57"/>
      <c r="G615" s="131">
        <f>IF($D$618=0,"",IF(D615="[for completion]","",IF(D615="","",D615/$D$618)))</f>
        <v>0.9375</v>
      </c>
    </row>
    <row r="616" spans="1:7" x14ac:dyDescent="0.25">
      <c r="A616" s="51" t="s">
        <v>2011</v>
      </c>
      <c r="B616" s="68" t="s">
        <v>1259</v>
      </c>
      <c r="C616" s="148">
        <v>0</v>
      </c>
      <c r="D616" s="148">
        <v>0</v>
      </c>
      <c r="E616" s="57"/>
      <c r="F616" s="57"/>
      <c r="G616" s="131">
        <f>IF($D$618=0,"",IF(D616="[for completion]","",IF(D616="","",D616/$D$618)))</f>
        <v>0</v>
      </c>
    </row>
    <row r="617" spans="1:7" x14ac:dyDescent="0.25">
      <c r="A617" s="51" t="s">
        <v>2012</v>
      </c>
      <c r="B617" s="51" t="s">
        <v>1651</v>
      </c>
      <c r="C617" s="148">
        <v>0</v>
      </c>
      <c r="D617" s="148">
        <v>0</v>
      </c>
      <c r="E617" s="57"/>
      <c r="F617" s="57"/>
      <c r="G617" s="131">
        <f>IF($D$618=0,"",IF(D617="[for completion]","",IF(D617="","",D617/$D$618)))</f>
        <v>0</v>
      </c>
    </row>
    <row r="618" spans="1:7" x14ac:dyDescent="0.25">
      <c r="A618" s="51" t="s">
        <v>2013</v>
      </c>
      <c r="B618" s="68" t="s">
        <v>139</v>
      </c>
      <c r="C618" s="125">
        <f>SUM(C614:C617)</f>
        <v>620.52543004999995</v>
      </c>
      <c r="D618" s="126">
        <f>SUM(D614:D617)</f>
        <v>32</v>
      </c>
      <c r="E618" s="57"/>
      <c r="F618" s="122">
        <f>SUM(F614:F617)</f>
        <v>3.4779701128865932E-3</v>
      </c>
      <c r="G618" s="122">
        <f>SUM(G614:G617)</f>
        <v>1</v>
      </c>
    </row>
    <row r="619" spans="1:7" hidden="1" x14ac:dyDescent="0.25">
      <c r="A619" s="51"/>
    </row>
    <row r="620" spans="1:7" x14ac:dyDescent="0.25">
      <c r="A620" s="70"/>
      <c r="B620" s="70" t="s">
        <v>2366</v>
      </c>
      <c r="C620" s="70" t="s">
        <v>2253</v>
      </c>
      <c r="D620" s="70" t="s">
        <v>2256</v>
      </c>
      <c r="E620" s="70"/>
      <c r="F620" s="70" t="s">
        <v>2255</v>
      </c>
      <c r="G620" s="70"/>
    </row>
    <row r="621" spans="1:7" x14ac:dyDescent="0.25">
      <c r="A621" s="51" t="s">
        <v>2016</v>
      </c>
      <c r="B621" s="68" t="s">
        <v>770</v>
      </c>
      <c r="C621" s="149"/>
      <c r="D621" s="149">
        <v>6.3398568169233913</v>
      </c>
      <c r="E621" s="178"/>
      <c r="F621" s="149"/>
      <c r="G621" s="131" t="str">
        <f t="shared" ref="G621:G636" si="28">IF($D$639=0,"",IF(D621="[for completion]","",IF(D621="","",D621/$D$639)))</f>
        <v/>
      </c>
    </row>
    <row r="622" spans="1:7" x14ac:dyDescent="0.25">
      <c r="A622" s="51" t="s">
        <v>2017</v>
      </c>
      <c r="B622" s="68" t="s">
        <v>771</v>
      </c>
      <c r="C622" s="149"/>
      <c r="D622" s="149">
        <v>23.824110896513012</v>
      </c>
      <c r="E622" s="178"/>
      <c r="F622" s="149"/>
      <c r="G622" s="131" t="str">
        <f t="shared" si="28"/>
        <v/>
      </c>
    </row>
    <row r="623" spans="1:7" x14ac:dyDescent="0.25">
      <c r="A623" s="51" t="s">
        <v>2018</v>
      </c>
      <c r="B623" s="68" t="s">
        <v>772</v>
      </c>
      <c r="C623" s="149"/>
      <c r="D623" s="149">
        <v>0</v>
      </c>
      <c r="E623" s="178"/>
      <c r="F623" s="149"/>
      <c r="G623" s="131" t="str">
        <f t="shared" si="28"/>
        <v/>
      </c>
    </row>
    <row r="624" spans="1:7" x14ac:dyDescent="0.25">
      <c r="A624" s="51" t="s">
        <v>2019</v>
      </c>
      <c r="B624" s="68" t="s">
        <v>773</v>
      </c>
      <c r="C624" s="149"/>
      <c r="D624" s="149">
        <v>0</v>
      </c>
      <c r="E624" s="178"/>
      <c r="F624" s="149"/>
      <c r="G624" s="131" t="str">
        <f t="shared" si="28"/>
        <v/>
      </c>
    </row>
    <row r="625" spans="1:7" x14ac:dyDescent="0.25">
      <c r="A625" s="51" t="s">
        <v>2020</v>
      </c>
      <c r="B625" s="68" t="s">
        <v>774</v>
      </c>
      <c r="C625" s="149"/>
      <c r="D625" s="149">
        <v>242.49450882678147</v>
      </c>
      <c r="E625" s="178"/>
      <c r="F625" s="149"/>
      <c r="G625" s="131" t="str">
        <f t="shared" si="28"/>
        <v/>
      </c>
    </row>
    <row r="626" spans="1:7" x14ac:dyDescent="0.25">
      <c r="A626" s="51" t="s">
        <v>2021</v>
      </c>
      <c r="B626" s="68" t="s">
        <v>775</v>
      </c>
      <c r="C626" s="149"/>
      <c r="D626" s="149">
        <v>128.66223319296449</v>
      </c>
      <c r="E626" s="178"/>
      <c r="F626" s="149"/>
      <c r="G626" s="131" t="str">
        <f t="shared" si="28"/>
        <v/>
      </c>
    </row>
    <row r="627" spans="1:7" x14ac:dyDescent="0.25">
      <c r="A627" s="51" t="s">
        <v>2022</v>
      </c>
      <c r="B627" s="68" t="s">
        <v>776</v>
      </c>
      <c r="C627" s="149"/>
      <c r="D627" s="149">
        <v>0</v>
      </c>
      <c r="E627" s="178"/>
      <c r="F627" s="149"/>
      <c r="G627" s="131" t="str">
        <f t="shared" si="28"/>
        <v/>
      </c>
    </row>
    <row r="628" spans="1:7" x14ac:dyDescent="0.25">
      <c r="A628" s="51" t="s">
        <v>2023</v>
      </c>
      <c r="B628" s="68" t="s">
        <v>1791</v>
      </c>
      <c r="C628" s="149"/>
      <c r="D628" s="149">
        <v>0</v>
      </c>
      <c r="E628" s="178"/>
      <c r="F628" s="149"/>
      <c r="G628" s="131" t="str">
        <f t="shared" si="28"/>
        <v/>
      </c>
    </row>
    <row r="629" spans="1:7" x14ac:dyDescent="0.25">
      <c r="A629" s="51" t="s">
        <v>2024</v>
      </c>
      <c r="B629" s="68" t="s">
        <v>1792</v>
      </c>
      <c r="C629" s="149"/>
      <c r="D629" s="149">
        <v>36.02036987691023</v>
      </c>
      <c r="E629" s="178"/>
      <c r="F629" s="149"/>
      <c r="G629" s="131" t="str">
        <f t="shared" si="28"/>
        <v/>
      </c>
    </row>
    <row r="630" spans="1:7" x14ac:dyDescent="0.25">
      <c r="A630" s="51" t="s">
        <v>2025</v>
      </c>
      <c r="B630" s="68" t="s">
        <v>1793</v>
      </c>
      <c r="C630" s="149"/>
      <c r="D630" s="149">
        <v>0</v>
      </c>
      <c r="E630" s="178"/>
      <c r="F630" s="149"/>
      <c r="G630" s="131" t="str">
        <f t="shared" si="28"/>
        <v/>
      </c>
    </row>
    <row r="631" spans="1:7" x14ac:dyDescent="0.25">
      <c r="A631" s="51" t="s">
        <v>2026</v>
      </c>
      <c r="B631" s="68" t="s">
        <v>777</v>
      </c>
      <c r="C631" s="149"/>
      <c r="D631" s="149">
        <v>0</v>
      </c>
      <c r="E631" s="178"/>
      <c r="F631" s="149"/>
      <c r="G631" s="131" t="str">
        <f t="shared" si="28"/>
        <v/>
      </c>
    </row>
    <row r="632" spans="1:7" x14ac:dyDescent="0.25">
      <c r="A632" s="51" t="s">
        <v>2027</v>
      </c>
      <c r="B632" s="68" t="s">
        <v>2358</v>
      </c>
      <c r="C632" s="149"/>
      <c r="D632" s="149">
        <v>0</v>
      </c>
      <c r="E632" s="178"/>
      <c r="F632" s="149"/>
      <c r="G632" s="131" t="str">
        <f t="shared" si="28"/>
        <v/>
      </c>
    </row>
    <row r="633" spans="1:7" x14ac:dyDescent="0.25">
      <c r="A633" s="51" t="s">
        <v>2028</v>
      </c>
      <c r="B633" s="68" t="s">
        <v>137</v>
      </c>
      <c r="C633" s="149"/>
      <c r="D633" s="149">
        <v>49.677003619315897</v>
      </c>
      <c r="E633" s="178"/>
      <c r="F633" s="149"/>
      <c r="G633" s="131" t="str">
        <f t="shared" si="28"/>
        <v/>
      </c>
    </row>
    <row r="634" spans="1:7" x14ac:dyDescent="0.25">
      <c r="A634" s="51" t="s">
        <v>2029</v>
      </c>
      <c r="B634" s="68" t="s">
        <v>1651</v>
      </c>
      <c r="C634" s="149"/>
      <c r="D634" s="149">
        <v>0</v>
      </c>
      <c r="E634" s="178"/>
      <c r="F634" s="149"/>
      <c r="G634" s="131" t="str">
        <f t="shared" si="28"/>
        <v/>
      </c>
    </row>
    <row r="635" spans="1:7" x14ac:dyDescent="0.25">
      <c r="A635" s="51" t="s">
        <v>2030</v>
      </c>
      <c r="B635" s="68" t="s">
        <v>139</v>
      </c>
      <c r="C635" s="125">
        <f>SUM(C621:C634)</f>
        <v>0</v>
      </c>
      <c r="D635" s="125">
        <f>SUM(D621:D634)</f>
        <v>487.01808322940849</v>
      </c>
      <c r="E635" s="49"/>
      <c r="F635" s="125"/>
      <c r="G635" s="131" t="str">
        <f t="shared" si="28"/>
        <v/>
      </c>
    </row>
    <row r="636" spans="1:7" x14ac:dyDescent="0.25">
      <c r="A636" s="51" t="s">
        <v>2031</v>
      </c>
      <c r="B636" s="51" t="s">
        <v>2252</v>
      </c>
      <c r="F636" s="149"/>
      <c r="G636" s="131" t="str">
        <f t="shared" si="28"/>
        <v/>
      </c>
    </row>
    <row r="637" spans="1:7" hidden="1" x14ac:dyDescent="0.25">
      <c r="A637" s="51" t="s">
        <v>2032</v>
      </c>
      <c r="B637" s="153"/>
      <c r="C637" s="51"/>
      <c r="D637" s="51"/>
      <c r="E637" s="49"/>
      <c r="F637" s="131"/>
      <c r="G637" s="131"/>
    </row>
    <row r="638" spans="1:7" hidden="1" x14ac:dyDescent="0.25">
      <c r="A638" s="51" t="s">
        <v>2033</v>
      </c>
      <c r="B638" s="68"/>
      <c r="C638" s="51"/>
      <c r="D638" s="51"/>
      <c r="E638" s="49"/>
      <c r="F638" s="131"/>
      <c r="G638" s="131"/>
    </row>
    <row r="639" spans="1:7" hidden="1" x14ac:dyDescent="0.25">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42"/>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1412</v>
      </c>
      <c r="C2">
        <v>7.6487197053771702E-2</v>
      </c>
      <c r="D2">
        <v>2.0725042134053576E-2</v>
      </c>
      <c r="E2">
        <v>7.4804025401134802E-2</v>
      </c>
    </row>
    <row r="3" spans="1:5" x14ac:dyDescent="0.25">
      <c r="A3" t="s">
        <v>2406</v>
      </c>
      <c r="B3" t="s">
        <v>1413</v>
      </c>
      <c r="C3">
        <v>0.33055931985349751</v>
      </c>
      <c r="D3">
        <v>0.79815481488342943</v>
      </c>
      <c r="E3">
        <v>0.34467361445470557</v>
      </c>
    </row>
    <row r="4" spans="1:5" x14ac:dyDescent="0.25">
      <c r="A4" t="s">
        <v>2406</v>
      </c>
      <c r="B4" t="s">
        <v>1414</v>
      </c>
      <c r="C4">
        <v>0.35809216879309658</v>
      </c>
      <c r="D4">
        <v>0.11736605443451142</v>
      </c>
      <c r="E4">
        <v>0.3508258898567615</v>
      </c>
    </row>
    <row r="5" spans="1:5" x14ac:dyDescent="0.25">
      <c r="A5" t="s">
        <v>2406</v>
      </c>
      <c r="B5" t="s">
        <v>1501</v>
      </c>
      <c r="C5">
        <v>1.5200338988087282E-3</v>
      </c>
    </row>
    <row r="6" spans="1:5" x14ac:dyDescent="0.25">
      <c r="A6" t="s">
        <v>2406</v>
      </c>
      <c r="B6" t="s">
        <v>1505</v>
      </c>
      <c r="C6">
        <v>0.43594953730932201</v>
      </c>
    </row>
    <row r="7" spans="1:5" x14ac:dyDescent="0.25">
      <c r="A7" t="s">
        <v>2406</v>
      </c>
      <c r="B7" t="s">
        <v>1810</v>
      </c>
      <c r="C7">
        <v>6.3754088548005503E-2</v>
      </c>
    </row>
    <row r="8" spans="1:5" x14ac:dyDescent="0.25">
      <c r="A8" t="s">
        <v>2406</v>
      </c>
      <c r="B8" t="s">
        <v>1269</v>
      </c>
      <c r="C8">
        <v>466.20178243000043</v>
      </c>
      <c r="D8">
        <v>337</v>
      </c>
    </row>
    <row r="9" spans="1:5" x14ac:dyDescent="0.25">
      <c r="A9" t="s">
        <v>2406</v>
      </c>
      <c r="B9" t="s">
        <v>1272</v>
      </c>
      <c r="C9">
        <v>129.44220625999986</v>
      </c>
      <c r="D9">
        <v>350</v>
      </c>
    </row>
    <row r="10" spans="1:5" x14ac:dyDescent="0.25">
      <c r="A10" t="s">
        <v>2406</v>
      </c>
      <c r="B10" t="s">
        <v>1278</v>
      </c>
      <c r="C10">
        <v>577.66457095999976</v>
      </c>
    </row>
    <row r="11" spans="1:5" x14ac:dyDescent="0.25">
      <c r="A11" t="s">
        <v>2406</v>
      </c>
      <c r="B11" t="s">
        <v>1279</v>
      </c>
      <c r="C11">
        <v>17.979417730000005</v>
      </c>
    </row>
    <row r="12" spans="1:5" x14ac:dyDescent="0.25">
      <c r="A12" t="s">
        <v>2406</v>
      </c>
      <c r="B12" t="s">
        <v>1300</v>
      </c>
      <c r="C12">
        <v>665</v>
      </c>
      <c r="D12">
        <v>22</v>
      </c>
    </row>
    <row r="13" spans="1:5" x14ac:dyDescent="0.25">
      <c r="A13" t="s">
        <v>2406</v>
      </c>
      <c r="B13" t="s">
        <v>1307</v>
      </c>
      <c r="C13">
        <v>0.3326806586227482</v>
      </c>
      <c r="D13">
        <v>0.87950377634392929</v>
      </c>
      <c r="E13">
        <v>0.32263874659871383</v>
      </c>
    </row>
    <row r="14" spans="1:5" x14ac:dyDescent="0.25">
      <c r="A14" t="s">
        <v>2406</v>
      </c>
      <c r="B14" t="s">
        <v>1321</v>
      </c>
      <c r="C14">
        <v>1</v>
      </c>
      <c r="D14">
        <v>1</v>
      </c>
      <c r="E14">
        <v>1</v>
      </c>
    </row>
    <row r="15" spans="1:5" x14ac:dyDescent="0.25">
      <c r="A15" t="s">
        <v>2406</v>
      </c>
      <c r="B15" t="s">
        <v>1358</v>
      </c>
      <c r="C15">
        <v>0.26210853000449003</v>
      </c>
      <c r="D15">
        <v>2.0095905519627751E-2</v>
      </c>
      <c r="E15">
        <v>0.2548034179674884</v>
      </c>
    </row>
    <row r="16" spans="1:5" x14ac:dyDescent="0.25">
      <c r="A16" t="s">
        <v>2406</v>
      </c>
      <c r="B16" t="s">
        <v>1359</v>
      </c>
      <c r="C16">
        <v>0.15807816186172707</v>
      </c>
      <c r="D16">
        <v>1.956895575171666E-2</v>
      </c>
      <c r="E16">
        <v>0.15389728381479253</v>
      </c>
    </row>
    <row r="17" spans="1:5" x14ac:dyDescent="0.25">
      <c r="A17" t="s">
        <v>2406</v>
      </c>
      <c r="B17" t="s">
        <v>1360</v>
      </c>
      <c r="C17">
        <v>0.10986407233618375</v>
      </c>
      <c r="D17">
        <v>1.5249058346451804E-2</v>
      </c>
      <c r="E17">
        <v>0.10700813339891274</v>
      </c>
    </row>
    <row r="18" spans="1:5" x14ac:dyDescent="0.25">
      <c r="A18" t="s">
        <v>2406</v>
      </c>
      <c r="B18" t="s">
        <v>1361</v>
      </c>
      <c r="C18">
        <v>0.21971510901053454</v>
      </c>
      <c r="D18">
        <v>0.30654727215128785</v>
      </c>
      <c r="E18">
        <v>0.22233612385018839</v>
      </c>
    </row>
    <row r="19" spans="1:5" x14ac:dyDescent="0.25">
      <c r="A19" t="s">
        <v>2406</v>
      </c>
      <c r="B19" t="s">
        <v>1362</v>
      </c>
      <c r="C19">
        <v>0.25023412678706458</v>
      </c>
      <c r="D19">
        <v>0.63853880823091602</v>
      </c>
      <c r="E19">
        <v>0.26195504096861788</v>
      </c>
    </row>
    <row r="20" spans="1:5" x14ac:dyDescent="0.25">
      <c r="A20" t="s">
        <v>2406</v>
      </c>
      <c r="B20" t="s">
        <v>1408</v>
      </c>
      <c r="C20">
        <v>0.23486131429963431</v>
      </c>
      <c r="D20">
        <v>6.3754088548005489E-2</v>
      </c>
      <c r="E20">
        <v>0.22969647028739823</v>
      </c>
    </row>
    <row r="21" spans="1:5" x14ac:dyDescent="0.25">
      <c r="A21" t="s">
        <v>2406</v>
      </c>
      <c r="B21" t="s">
        <v>1417</v>
      </c>
      <c r="C21">
        <v>0.40549867716609528</v>
      </c>
      <c r="E21">
        <v>0.39325876499680451</v>
      </c>
    </row>
    <row r="22" spans="1:5" x14ac:dyDescent="0.25">
      <c r="A22" t="s">
        <v>2406</v>
      </c>
      <c r="B22" t="s">
        <v>1418</v>
      </c>
      <c r="C22">
        <v>0.59450132283390456</v>
      </c>
      <c r="D22">
        <v>1</v>
      </c>
      <c r="E22">
        <v>0.60674123500319543</v>
      </c>
    </row>
    <row r="23" spans="1:5" x14ac:dyDescent="0.25">
      <c r="A23" t="s">
        <v>2406</v>
      </c>
      <c r="B23" t="s">
        <v>1426</v>
      </c>
    </row>
    <row r="24" spans="1:5" x14ac:dyDescent="0.25">
      <c r="A24" t="s">
        <v>2406</v>
      </c>
      <c r="B24" t="s">
        <v>1427</v>
      </c>
    </row>
    <row r="25" spans="1:5" x14ac:dyDescent="0.25">
      <c r="A25" t="s">
        <v>2406</v>
      </c>
      <c r="B25" t="s">
        <v>1428</v>
      </c>
    </row>
    <row r="26" spans="1:5" x14ac:dyDescent="0.25">
      <c r="A26" t="s">
        <v>2406</v>
      </c>
      <c r="B26" t="s">
        <v>1429</v>
      </c>
    </row>
    <row r="27" spans="1:5" x14ac:dyDescent="0.25">
      <c r="A27" t="s">
        <v>2406</v>
      </c>
      <c r="B27" t="s">
        <v>1430</v>
      </c>
      <c r="C27">
        <v>1</v>
      </c>
      <c r="D27">
        <v>1</v>
      </c>
      <c r="E27">
        <v>1</v>
      </c>
    </row>
    <row r="28" spans="1:5" x14ac:dyDescent="0.25">
      <c r="A28" t="s">
        <v>2406</v>
      </c>
      <c r="B28" t="s">
        <v>1431</v>
      </c>
      <c r="C28">
        <v>5.2467598886376415E-4</v>
      </c>
      <c r="E28">
        <v>5.0883872876242525E-4</v>
      </c>
    </row>
    <row r="29" spans="1:5" x14ac:dyDescent="0.25">
      <c r="A29" t="s">
        <v>2406</v>
      </c>
      <c r="B29" t="s">
        <v>1433</v>
      </c>
      <c r="C29">
        <v>273.98232990999992</v>
      </c>
      <c r="D29">
        <v>627</v>
      </c>
    </row>
    <row r="30" spans="1:5" x14ac:dyDescent="0.25">
      <c r="A30" t="s">
        <v>2406</v>
      </c>
      <c r="B30" t="s">
        <v>1434</v>
      </c>
      <c r="C30">
        <v>72.979337199999989</v>
      </c>
      <c r="D30">
        <v>22</v>
      </c>
    </row>
    <row r="31" spans="1:5" x14ac:dyDescent="0.25">
      <c r="A31" t="s">
        <v>2406</v>
      </c>
      <c r="B31" t="s">
        <v>1435</v>
      </c>
      <c r="C31">
        <v>142.81190384999999</v>
      </c>
      <c r="D31">
        <v>14</v>
      </c>
    </row>
    <row r="32" spans="1:5" x14ac:dyDescent="0.25">
      <c r="A32" t="s">
        <v>2406</v>
      </c>
      <c r="B32" t="s">
        <v>1436</v>
      </c>
      <c r="C32">
        <v>22.445</v>
      </c>
      <c r="D32">
        <v>1</v>
      </c>
    </row>
    <row r="33" spans="1:4" x14ac:dyDescent="0.25">
      <c r="A33" t="s">
        <v>2406</v>
      </c>
      <c r="B33" t="s">
        <v>1437</v>
      </c>
      <c r="C33">
        <v>65.445999999999998</v>
      </c>
      <c r="D33">
        <v>1</v>
      </c>
    </row>
    <row r="34" spans="1:4" x14ac:dyDescent="0.25">
      <c r="A34" t="s">
        <v>2406</v>
      </c>
      <c r="B34" t="s">
        <v>1438</v>
      </c>
      <c r="D34">
        <v>0</v>
      </c>
    </row>
    <row r="35" spans="1:4" x14ac:dyDescent="0.25">
      <c r="A35" t="s">
        <v>2406</v>
      </c>
      <c r="B35" t="s">
        <v>1477</v>
      </c>
      <c r="C35">
        <v>0.40031267083638367</v>
      </c>
    </row>
    <row r="36" spans="1:4" x14ac:dyDescent="0.25">
      <c r="A36" t="s">
        <v>2406</v>
      </c>
      <c r="B36" t="s">
        <v>1478</v>
      </c>
      <c r="C36">
        <v>480.07916201368477</v>
      </c>
    </row>
    <row r="37" spans="1:4" x14ac:dyDescent="0.25">
      <c r="A37" t="s">
        <v>2406</v>
      </c>
      <c r="B37" t="s">
        <v>1479</v>
      </c>
      <c r="C37">
        <v>36.196439458297128</v>
      </c>
    </row>
    <row r="38" spans="1:4" x14ac:dyDescent="0.25">
      <c r="A38" t="s">
        <v>2406</v>
      </c>
      <c r="B38" t="s">
        <v>1480</v>
      </c>
      <c r="C38">
        <v>26.164892938177395</v>
      </c>
    </row>
    <row r="39" spans="1:4" x14ac:dyDescent="0.25">
      <c r="A39" t="s">
        <v>2406</v>
      </c>
      <c r="B39" t="s">
        <v>1481</v>
      </c>
      <c r="C39">
        <v>20.403349074555305</v>
      </c>
    </row>
    <row r="40" spans="1:4" x14ac:dyDescent="0.25">
      <c r="A40" t="s">
        <v>2406</v>
      </c>
      <c r="B40" t="s">
        <v>1482</v>
      </c>
      <c r="C40">
        <v>11.031870362503073</v>
      </c>
    </row>
    <row r="41" spans="1:4" x14ac:dyDescent="0.25">
      <c r="A41" t="s">
        <v>2406</v>
      </c>
      <c r="B41" t="s">
        <v>1483</v>
      </c>
      <c r="C41">
        <v>2.1776272027827894</v>
      </c>
    </row>
    <row r="42" spans="1:4" x14ac:dyDescent="0.25">
      <c r="A42" t="s">
        <v>2406</v>
      </c>
      <c r="B42" t="s">
        <v>1484</v>
      </c>
      <c r="C42">
        <v>1.6112299099999998</v>
      </c>
    </row>
    <row r="43" spans="1:4" x14ac:dyDescent="0.25">
      <c r="A43" t="s">
        <v>2406</v>
      </c>
      <c r="B43" t="s">
        <v>1485</v>
      </c>
      <c r="C43">
        <v>0</v>
      </c>
    </row>
    <row r="44" spans="1:4" x14ac:dyDescent="0.25">
      <c r="A44" t="s">
        <v>2406</v>
      </c>
      <c r="B44" t="s">
        <v>1496</v>
      </c>
      <c r="C44">
        <v>0.28167391119312224</v>
      </c>
    </row>
    <row r="45" spans="1:4" x14ac:dyDescent="0.25">
      <c r="A45" t="s">
        <v>2406</v>
      </c>
      <c r="B45" t="s">
        <v>1497</v>
      </c>
      <c r="C45">
        <v>2.5822022069331447E-3</v>
      </c>
    </row>
    <row r="46" spans="1:4" x14ac:dyDescent="0.25">
      <c r="A46" t="s">
        <v>2406</v>
      </c>
      <c r="B46" t="s">
        <v>1499</v>
      </c>
      <c r="C46">
        <v>0.27827431539181385</v>
      </c>
    </row>
    <row r="47" spans="1:4" x14ac:dyDescent="0.25">
      <c r="A47" t="s">
        <v>2406</v>
      </c>
      <c r="B47" t="s">
        <v>1518</v>
      </c>
      <c r="C47">
        <v>21.56106479</v>
      </c>
      <c r="D47">
        <v>31</v>
      </c>
    </row>
    <row r="48" spans="1:4" x14ac:dyDescent="0.25">
      <c r="A48" t="s">
        <v>2406</v>
      </c>
      <c r="B48" t="s">
        <v>1527</v>
      </c>
      <c r="C48">
        <v>23.034787799999993</v>
      </c>
      <c r="D48">
        <v>39</v>
      </c>
    </row>
    <row r="49" spans="1:4" x14ac:dyDescent="0.25">
      <c r="A49" t="s">
        <v>2406</v>
      </c>
      <c r="B49" t="s">
        <v>1528</v>
      </c>
      <c r="C49">
        <v>14.001516089999997</v>
      </c>
      <c r="D49">
        <v>37</v>
      </c>
    </row>
    <row r="50" spans="1:4" x14ac:dyDescent="0.25">
      <c r="A50" t="s">
        <v>2406</v>
      </c>
      <c r="B50" t="s">
        <v>1529</v>
      </c>
      <c r="C50">
        <v>7.3274223399999991</v>
      </c>
      <c r="D50">
        <v>8</v>
      </c>
    </row>
    <row r="51" spans="1:4" x14ac:dyDescent="0.25">
      <c r="A51" t="s">
        <v>2406</v>
      </c>
      <c r="B51" t="s">
        <v>1535</v>
      </c>
      <c r="C51">
        <v>1.1367518400000001</v>
      </c>
      <c r="D51">
        <v>3</v>
      </c>
    </row>
    <row r="52" spans="1:4" x14ac:dyDescent="0.25">
      <c r="A52" t="s">
        <v>2406</v>
      </c>
      <c r="B52" t="s">
        <v>1519</v>
      </c>
      <c r="C52">
        <v>219.7652173000001</v>
      </c>
      <c r="D52">
        <v>95</v>
      </c>
    </row>
    <row r="53" spans="1:4" x14ac:dyDescent="0.25">
      <c r="A53" t="s">
        <v>2406</v>
      </c>
      <c r="B53" t="s">
        <v>1520</v>
      </c>
      <c r="C53">
        <v>51.35159239</v>
      </c>
      <c r="D53">
        <v>96</v>
      </c>
    </row>
    <row r="54" spans="1:4" x14ac:dyDescent="0.25">
      <c r="A54" t="s">
        <v>2406</v>
      </c>
      <c r="B54" t="s">
        <v>1521</v>
      </c>
      <c r="C54">
        <v>27.823151369999998</v>
      </c>
      <c r="D54">
        <v>59</v>
      </c>
    </row>
    <row r="55" spans="1:4" x14ac:dyDescent="0.25">
      <c r="A55" t="s">
        <v>2406</v>
      </c>
      <c r="B55" t="s">
        <v>1522</v>
      </c>
      <c r="C55">
        <v>4.6893658299999998</v>
      </c>
      <c r="D55">
        <v>19</v>
      </c>
    </row>
    <row r="56" spans="1:4" x14ac:dyDescent="0.25">
      <c r="A56" t="s">
        <v>2406</v>
      </c>
      <c r="B56" t="s">
        <v>1523</v>
      </c>
      <c r="C56">
        <v>7.761860000000001E-2</v>
      </c>
      <c r="D56">
        <v>1</v>
      </c>
    </row>
    <row r="57" spans="1:4" x14ac:dyDescent="0.25">
      <c r="A57" t="s">
        <v>2406</v>
      </c>
      <c r="B57" t="s">
        <v>1525</v>
      </c>
      <c r="C57">
        <v>9.72746347</v>
      </c>
      <c r="D57">
        <v>21</v>
      </c>
    </row>
    <row r="58" spans="1:4" x14ac:dyDescent="0.25">
      <c r="A58" t="s">
        <v>2406</v>
      </c>
      <c r="B58" t="s">
        <v>1526</v>
      </c>
      <c r="C58">
        <v>197.16861913999995</v>
      </c>
      <c r="D58">
        <v>148</v>
      </c>
    </row>
    <row r="59" spans="1:4" x14ac:dyDescent="0.25">
      <c r="A59" t="s">
        <v>2406</v>
      </c>
      <c r="B59" t="s">
        <v>1540</v>
      </c>
      <c r="C59">
        <v>21.56106479</v>
      </c>
      <c r="D59">
        <v>31</v>
      </c>
    </row>
    <row r="60" spans="1:4" x14ac:dyDescent="0.25">
      <c r="A60" t="s">
        <v>2406</v>
      </c>
      <c r="B60" t="s">
        <v>1549</v>
      </c>
      <c r="C60">
        <v>23.034787799999993</v>
      </c>
      <c r="D60">
        <v>39</v>
      </c>
    </row>
    <row r="61" spans="1:4" x14ac:dyDescent="0.25">
      <c r="A61" t="s">
        <v>2406</v>
      </c>
      <c r="B61" t="s">
        <v>1703</v>
      </c>
      <c r="C61">
        <v>14.001516089999997</v>
      </c>
      <c r="D61">
        <v>37</v>
      </c>
    </row>
    <row r="62" spans="1:4" x14ac:dyDescent="0.25">
      <c r="A62" t="s">
        <v>2406</v>
      </c>
      <c r="B62" t="s">
        <v>1719</v>
      </c>
      <c r="C62">
        <v>7.3274223399999991</v>
      </c>
      <c r="D62">
        <v>8</v>
      </c>
    </row>
    <row r="63" spans="1:4" x14ac:dyDescent="0.25">
      <c r="A63" t="s">
        <v>2406</v>
      </c>
      <c r="B63" t="s">
        <v>1725</v>
      </c>
      <c r="C63">
        <v>1.1367518400000001</v>
      </c>
      <c r="D63">
        <v>3</v>
      </c>
    </row>
    <row r="64" spans="1:4" x14ac:dyDescent="0.25">
      <c r="A64" t="s">
        <v>2406</v>
      </c>
      <c r="B64" t="s">
        <v>1541</v>
      </c>
      <c r="C64">
        <v>219.7652173000001</v>
      </c>
      <c r="D64">
        <v>95</v>
      </c>
    </row>
    <row r="65" spans="1:4" x14ac:dyDescent="0.25">
      <c r="A65" t="s">
        <v>2406</v>
      </c>
      <c r="B65" t="s">
        <v>1542</v>
      </c>
      <c r="C65">
        <v>51.35159239</v>
      </c>
      <c r="D65">
        <v>96</v>
      </c>
    </row>
    <row r="66" spans="1:4" x14ac:dyDescent="0.25">
      <c r="A66" t="s">
        <v>2406</v>
      </c>
      <c r="B66" t="s">
        <v>1543</v>
      </c>
      <c r="C66">
        <v>27.823151369999998</v>
      </c>
      <c r="D66">
        <v>59</v>
      </c>
    </row>
    <row r="67" spans="1:4" x14ac:dyDescent="0.25">
      <c r="A67" t="s">
        <v>2406</v>
      </c>
      <c r="B67" t="s">
        <v>1544</v>
      </c>
      <c r="C67">
        <v>4.6893658299999998</v>
      </c>
      <c r="D67">
        <v>19</v>
      </c>
    </row>
    <row r="68" spans="1:4" x14ac:dyDescent="0.25">
      <c r="A68" t="s">
        <v>2406</v>
      </c>
      <c r="B68" t="s">
        <v>1545</v>
      </c>
      <c r="C68">
        <v>7.761860000000001E-2</v>
      </c>
      <c r="D68">
        <v>1</v>
      </c>
    </row>
    <row r="69" spans="1:4" x14ac:dyDescent="0.25">
      <c r="A69" t="s">
        <v>2406</v>
      </c>
      <c r="B69" t="s">
        <v>1547</v>
      </c>
      <c r="C69">
        <v>9.72746347</v>
      </c>
      <c r="D69">
        <v>21</v>
      </c>
    </row>
    <row r="70" spans="1:4" x14ac:dyDescent="0.25">
      <c r="A70" t="s">
        <v>2406</v>
      </c>
      <c r="B70" t="s">
        <v>1548</v>
      </c>
      <c r="C70">
        <v>197.16861913999995</v>
      </c>
      <c r="D70">
        <v>148</v>
      </c>
    </row>
    <row r="71" spans="1:4" x14ac:dyDescent="0.25">
      <c r="A71" t="s">
        <v>2406</v>
      </c>
      <c r="B71" t="s">
        <v>1551</v>
      </c>
      <c r="C71">
        <v>40.486946170000003</v>
      </c>
      <c r="D71">
        <v>85</v>
      </c>
    </row>
    <row r="72" spans="1:4" x14ac:dyDescent="0.25">
      <c r="A72" t="s">
        <v>2406</v>
      </c>
      <c r="B72" t="s">
        <v>1733</v>
      </c>
      <c r="C72">
        <v>5.1433127199999999</v>
      </c>
      <c r="D72">
        <v>13</v>
      </c>
    </row>
    <row r="73" spans="1:4" x14ac:dyDescent="0.25">
      <c r="A73" t="s">
        <v>2406</v>
      </c>
      <c r="B73" t="s">
        <v>1734</v>
      </c>
      <c r="C73">
        <v>3.1079693000000002</v>
      </c>
      <c r="D73">
        <v>7</v>
      </c>
    </row>
    <row r="74" spans="1:4" x14ac:dyDescent="0.25">
      <c r="A74" t="s">
        <v>2406</v>
      </c>
      <c r="B74" t="s">
        <v>2287</v>
      </c>
      <c r="C74">
        <v>4.8140741400000007</v>
      </c>
      <c r="D74">
        <v>9</v>
      </c>
    </row>
    <row r="75" spans="1:4" x14ac:dyDescent="0.25">
      <c r="A75" t="s">
        <v>2406</v>
      </c>
      <c r="B75" t="s">
        <v>2288</v>
      </c>
      <c r="C75">
        <v>0.87559340000000008</v>
      </c>
      <c r="D75">
        <v>6</v>
      </c>
    </row>
    <row r="76" spans="1:4" x14ac:dyDescent="0.25">
      <c r="A76" t="s">
        <v>2406</v>
      </c>
      <c r="B76" t="s">
        <v>1552</v>
      </c>
      <c r="C76">
        <v>18.086835570000002</v>
      </c>
      <c r="D76">
        <v>32</v>
      </c>
    </row>
    <row r="77" spans="1:4" x14ac:dyDescent="0.25">
      <c r="A77" t="s">
        <v>2406</v>
      </c>
      <c r="B77" t="s">
        <v>1553</v>
      </c>
      <c r="C77">
        <v>26.790543409999998</v>
      </c>
      <c r="D77">
        <v>67</v>
      </c>
    </row>
    <row r="78" spans="1:4" x14ac:dyDescent="0.25">
      <c r="A78" t="s">
        <v>2406</v>
      </c>
      <c r="B78" t="s">
        <v>1554</v>
      </c>
      <c r="C78">
        <v>39.280995449999999</v>
      </c>
      <c r="D78">
        <v>62</v>
      </c>
    </row>
    <row r="79" spans="1:4" x14ac:dyDescent="0.25">
      <c r="A79" t="s">
        <v>2406</v>
      </c>
      <c r="B79" t="s">
        <v>1555</v>
      </c>
      <c r="C79">
        <v>30.12511383</v>
      </c>
      <c r="D79">
        <v>37</v>
      </c>
    </row>
    <row r="80" spans="1:4" x14ac:dyDescent="0.25">
      <c r="A80" t="s">
        <v>2406</v>
      </c>
      <c r="B80" t="s">
        <v>1556</v>
      </c>
      <c r="C80">
        <v>17.35070215</v>
      </c>
      <c r="D80">
        <v>48</v>
      </c>
    </row>
    <row r="81" spans="1:4" x14ac:dyDescent="0.25">
      <c r="A81" t="s">
        <v>2406</v>
      </c>
      <c r="B81" t="s">
        <v>1645</v>
      </c>
      <c r="C81">
        <v>36.43691038</v>
      </c>
      <c r="D81">
        <v>20</v>
      </c>
    </row>
    <row r="82" spans="1:4" x14ac:dyDescent="0.25">
      <c r="A82" t="s">
        <v>2406</v>
      </c>
      <c r="B82" t="s">
        <v>1646</v>
      </c>
      <c r="C82">
        <v>72.533382030000041</v>
      </c>
      <c r="D82">
        <v>20</v>
      </c>
    </row>
    <row r="83" spans="1:4" x14ac:dyDescent="0.25">
      <c r="A83" t="s">
        <v>2406</v>
      </c>
      <c r="B83" t="s">
        <v>1732</v>
      </c>
      <c r="C83">
        <v>282.63219241000002</v>
      </c>
      <c r="D83">
        <v>151</v>
      </c>
    </row>
    <row r="84" spans="1:4" x14ac:dyDescent="0.25">
      <c r="A84" t="s">
        <v>2406</v>
      </c>
      <c r="B84" t="s">
        <v>1647</v>
      </c>
      <c r="C84">
        <v>148.94354618000003</v>
      </c>
      <c r="D84">
        <v>196</v>
      </c>
    </row>
    <row r="85" spans="1:4" x14ac:dyDescent="0.25">
      <c r="A85" t="s">
        <v>2406</v>
      </c>
      <c r="B85" t="s">
        <v>1648</v>
      </c>
      <c r="C85">
        <v>11.202246480000003</v>
      </c>
      <c r="D85">
        <v>27</v>
      </c>
    </row>
    <row r="86" spans="1:4" x14ac:dyDescent="0.25">
      <c r="A86" t="s">
        <v>2406</v>
      </c>
      <c r="B86" t="s">
        <v>1650</v>
      </c>
      <c r="C86">
        <v>4.0588931299999995</v>
      </c>
      <c r="D86">
        <v>5</v>
      </c>
    </row>
    <row r="87" spans="1:4" x14ac:dyDescent="0.25">
      <c r="A87" t="s">
        <v>2406</v>
      </c>
      <c r="B87" t="s">
        <v>1652</v>
      </c>
      <c r="C87">
        <v>413.45988516999984</v>
      </c>
      <c r="D87">
        <v>329</v>
      </c>
    </row>
    <row r="88" spans="1:4" x14ac:dyDescent="0.25">
      <c r="A88" t="s">
        <v>2406</v>
      </c>
      <c r="B88" t="s">
        <v>1712</v>
      </c>
      <c r="C88">
        <v>5.6878992200000003</v>
      </c>
      <c r="D88">
        <v>12</v>
      </c>
    </row>
    <row r="89" spans="1:4" x14ac:dyDescent="0.25">
      <c r="A89" t="s">
        <v>2406</v>
      </c>
      <c r="B89" t="s">
        <v>1713</v>
      </c>
      <c r="C89">
        <v>571.9766717400006</v>
      </c>
      <c r="D89">
        <v>545</v>
      </c>
    </row>
    <row r="90" spans="1:4" x14ac:dyDescent="0.25">
      <c r="A90" t="s">
        <v>2406</v>
      </c>
      <c r="B90" t="s">
        <v>1913</v>
      </c>
      <c r="D90">
        <v>176.3353919517059</v>
      </c>
    </row>
    <row r="91" spans="1:4" x14ac:dyDescent="0.25">
      <c r="A91" t="s">
        <v>2406</v>
      </c>
      <c r="B91" t="s">
        <v>1914</v>
      </c>
      <c r="D91">
        <v>5.1027690654423905</v>
      </c>
    </row>
    <row r="92" spans="1:4" x14ac:dyDescent="0.25">
      <c r="A92" t="s">
        <v>2406</v>
      </c>
      <c r="B92" t="s">
        <v>1916</v>
      </c>
      <c r="D92">
        <v>14.007405385218936</v>
      </c>
    </row>
    <row r="93" spans="1:4" x14ac:dyDescent="0.25">
      <c r="A93" t="s">
        <v>2406</v>
      </c>
      <c r="B93" t="s">
        <v>1917</v>
      </c>
      <c r="D93">
        <v>289.46628675992224</v>
      </c>
    </row>
    <row r="94" spans="1:4" x14ac:dyDescent="0.25">
      <c r="A94" t="s">
        <v>2406</v>
      </c>
      <c r="B94" t="s">
        <v>1559</v>
      </c>
      <c r="C94">
        <v>7.2800388099999997</v>
      </c>
      <c r="D94">
        <v>19</v>
      </c>
    </row>
    <row r="95" spans="1:4" x14ac:dyDescent="0.25">
      <c r="A95" t="s">
        <v>2406</v>
      </c>
      <c r="B95" t="s">
        <v>1560</v>
      </c>
      <c r="C95">
        <v>5.1821945300000003</v>
      </c>
      <c r="D95">
        <v>2</v>
      </c>
    </row>
    <row r="96" spans="1:4" x14ac:dyDescent="0.25">
      <c r="A96" t="s">
        <v>2406</v>
      </c>
      <c r="B96" t="s">
        <v>1561</v>
      </c>
      <c r="C96">
        <v>5.5171843899999997</v>
      </c>
      <c r="D96">
        <v>1</v>
      </c>
    </row>
    <row r="97" spans="1:4" x14ac:dyDescent="0.25">
      <c r="A97" t="s">
        <v>2406</v>
      </c>
      <c r="B97" t="s">
        <v>1562</v>
      </c>
      <c r="D97">
        <v>0</v>
      </c>
    </row>
    <row r="98" spans="1:4" x14ac:dyDescent="0.25">
      <c r="A98" t="s">
        <v>2406</v>
      </c>
      <c r="B98" t="s">
        <v>1563</v>
      </c>
      <c r="D98">
        <v>0</v>
      </c>
    </row>
    <row r="99" spans="1:4" x14ac:dyDescent="0.25">
      <c r="A99" t="s">
        <v>2406</v>
      </c>
      <c r="B99" t="s">
        <v>1564</v>
      </c>
      <c r="D99">
        <v>0</v>
      </c>
    </row>
    <row r="100" spans="1:4" x14ac:dyDescent="0.25">
      <c r="A100" t="s">
        <v>2406</v>
      </c>
      <c r="B100" t="s">
        <v>1582</v>
      </c>
      <c r="C100">
        <v>0.24347405322849114</v>
      </c>
    </row>
    <row r="101" spans="1:4" x14ac:dyDescent="0.25">
      <c r="A101" t="s">
        <v>2406</v>
      </c>
      <c r="B101" t="s">
        <v>1583</v>
      </c>
      <c r="C101">
        <v>17.155101769377595</v>
      </c>
    </row>
    <row r="102" spans="1:4" x14ac:dyDescent="0.25">
      <c r="A102" t="s">
        <v>2406</v>
      </c>
      <c r="B102" t="s">
        <v>1584</v>
      </c>
      <c r="C102">
        <v>0.50056814484439838</v>
      </c>
    </row>
    <row r="103" spans="1:4" x14ac:dyDescent="0.25">
      <c r="A103" t="s">
        <v>2406</v>
      </c>
      <c r="B103" t="s">
        <v>1585</v>
      </c>
      <c r="C103">
        <v>0.3237478157780081</v>
      </c>
    </row>
    <row r="104" spans="1:4" x14ac:dyDescent="0.25">
      <c r="A104" t="s">
        <v>2406</v>
      </c>
      <c r="B104" t="s">
        <v>1586</v>
      </c>
      <c r="C104">
        <v>0</v>
      </c>
    </row>
    <row r="105" spans="1:4" x14ac:dyDescent="0.25">
      <c r="A105" t="s">
        <v>2406</v>
      </c>
      <c r="B105" t="s">
        <v>1587</v>
      </c>
      <c r="C105">
        <v>0</v>
      </c>
    </row>
    <row r="106" spans="1:4" x14ac:dyDescent="0.25">
      <c r="A106" t="s">
        <v>2406</v>
      </c>
      <c r="B106" t="s">
        <v>1588</v>
      </c>
      <c r="C106">
        <v>0</v>
      </c>
    </row>
    <row r="107" spans="1:4" x14ac:dyDescent="0.25">
      <c r="A107" t="s">
        <v>2406</v>
      </c>
      <c r="B107" t="s">
        <v>1589</v>
      </c>
      <c r="C107">
        <v>0</v>
      </c>
    </row>
    <row r="108" spans="1:4" x14ac:dyDescent="0.25">
      <c r="A108" t="s">
        <v>2406</v>
      </c>
      <c r="B108" t="s">
        <v>1590</v>
      </c>
      <c r="C108">
        <v>0</v>
      </c>
    </row>
    <row r="109" spans="1:4" x14ac:dyDescent="0.25">
      <c r="A109" t="s">
        <v>2406</v>
      </c>
      <c r="B109" t="s">
        <v>1664</v>
      </c>
      <c r="C109">
        <v>0.10701448450077254</v>
      </c>
    </row>
    <row r="110" spans="1:4" x14ac:dyDescent="0.25">
      <c r="A110" t="s">
        <v>2406</v>
      </c>
      <c r="B110" t="s">
        <v>1667</v>
      </c>
      <c r="C110">
        <v>8.2101236656677887E-2</v>
      </c>
    </row>
    <row r="111" spans="1:4" x14ac:dyDescent="0.25">
      <c r="A111" t="s">
        <v>2406</v>
      </c>
      <c r="B111" t="s">
        <v>1668</v>
      </c>
      <c r="C111">
        <v>0.2896846532081771</v>
      </c>
    </row>
    <row r="112" spans="1:4" x14ac:dyDescent="0.25">
      <c r="A112" t="s">
        <v>2406</v>
      </c>
      <c r="B112" t="s">
        <v>1671</v>
      </c>
      <c r="C112">
        <v>0.45744553708636704</v>
      </c>
    </row>
    <row r="113" spans="1:4" x14ac:dyDescent="0.25">
      <c r="A113" t="s">
        <v>2406</v>
      </c>
      <c r="B113" t="s">
        <v>1705</v>
      </c>
      <c r="C113">
        <v>1.1967629</v>
      </c>
      <c r="D113">
        <v>1</v>
      </c>
    </row>
    <row r="114" spans="1:4" x14ac:dyDescent="0.25">
      <c r="A114" t="s">
        <v>2406</v>
      </c>
      <c r="B114" t="s">
        <v>1706</v>
      </c>
      <c r="C114">
        <v>1.37784851</v>
      </c>
      <c r="D114">
        <v>6</v>
      </c>
    </row>
    <row r="115" spans="1:4" x14ac:dyDescent="0.25">
      <c r="A115" t="s">
        <v>2406</v>
      </c>
      <c r="B115" t="s">
        <v>1815</v>
      </c>
      <c r="C115">
        <v>2.6403566199999999</v>
      </c>
      <c r="D115">
        <v>4</v>
      </c>
    </row>
    <row r="116" spans="1:4" x14ac:dyDescent="0.25">
      <c r="A116" t="s">
        <v>2406</v>
      </c>
      <c r="B116" t="s">
        <v>1816</v>
      </c>
      <c r="C116">
        <v>12.764449699999997</v>
      </c>
      <c r="D116">
        <v>9</v>
      </c>
    </row>
    <row r="117" spans="1:4" x14ac:dyDescent="0.25">
      <c r="A117" t="s">
        <v>2406</v>
      </c>
      <c r="B117" t="s">
        <v>1827</v>
      </c>
      <c r="C117">
        <v>1.1967629</v>
      </c>
      <c r="D117">
        <v>1</v>
      </c>
    </row>
    <row r="118" spans="1:4" x14ac:dyDescent="0.25">
      <c r="A118" t="s">
        <v>2406</v>
      </c>
      <c r="B118" t="s">
        <v>1828</v>
      </c>
      <c r="C118">
        <v>1.37784851</v>
      </c>
      <c r="D118">
        <v>6</v>
      </c>
    </row>
    <row r="119" spans="1:4" x14ac:dyDescent="0.25">
      <c r="A119" t="s">
        <v>2406</v>
      </c>
      <c r="B119" t="s">
        <v>1834</v>
      </c>
      <c r="C119">
        <v>2.6403566199999999</v>
      </c>
      <c r="D119">
        <v>4</v>
      </c>
    </row>
    <row r="120" spans="1:4" x14ac:dyDescent="0.25">
      <c r="A120" t="s">
        <v>2406</v>
      </c>
      <c r="B120" t="s">
        <v>1835</v>
      </c>
      <c r="C120">
        <v>12.764449699999997</v>
      </c>
      <c r="D120">
        <v>9</v>
      </c>
    </row>
    <row r="121" spans="1:4" x14ac:dyDescent="0.25">
      <c r="A121" t="s">
        <v>2406</v>
      </c>
      <c r="B121" t="s">
        <v>1838</v>
      </c>
      <c r="C121">
        <v>2.6757630000000001E-2</v>
      </c>
      <c r="D121">
        <v>1</v>
      </c>
    </row>
    <row r="122" spans="1:4" x14ac:dyDescent="0.25">
      <c r="A122" t="s">
        <v>2406</v>
      </c>
      <c r="B122" t="s">
        <v>2007</v>
      </c>
      <c r="C122">
        <v>1.18500995</v>
      </c>
      <c r="D122">
        <v>2</v>
      </c>
    </row>
    <row r="123" spans="1:4" x14ac:dyDescent="0.25">
      <c r="A123" t="s">
        <v>2406</v>
      </c>
      <c r="B123" t="s">
        <v>2008</v>
      </c>
      <c r="C123">
        <v>1.1967629</v>
      </c>
      <c r="D123">
        <v>1</v>
      </c>
    </row>
    <row r="124" spans="1:4" x14ac:dyDescent="0.25">
      <c r="A124" t="s">
        <v>2406</v>
      </c>
      <c r="B124" t="s">
        <v>2301</v>
      </c>
      <c r="C124">
        <v>2.8265885399999999</v>
      </c>
      <c r="D124">
        <v>1</v>
      </c>
    </row>
    <row r="125" spans="1:4" x14ac:dyDescent="0.25">
      <c r="A125" t="s">
        <v>2406</v>
      </c>
      <c r="B125" t="s">
        <v>2302</v>
      </c>
      <c r="C125">
        <v>7.8727903799999996</v>
      </c>
      <c r="D125">
        <v>1</v>
      </c>
    </row>
    <row r="126" spans="1:4" x14ac:dyDescent="0.25">
      <c r="A126" t="s">
        <v>2406</v>
      </c>
      <c r="B126" t="s">
        <v>1839</v>
      </c>
      <c r="C126">
        <v>0.29351397000000001</v>
      </c>
      <c r="D126">
        <v>1</v>
      </c>
    </row>
    <row r="127" spans="1:4" x14ac:dyDescent="0.25">
      <c r="A127" t="s">
        <v>2406</v>
      </c>
      <c r="B127" t="s">
        <v>1840</v>
      </c>
      <c r="C127">
        <v>0.36131268</v>
      </c>
      <c r="D127">
        <v>1</v>
      </c>
    </row>
    <row r="128" spans="1:4" x14ac:dyDescent="0.25">
      <c r="A128" t="s">
        <v>2406</v>
      </c>
      <c r="B128" t="s">
        <v>1841</v>
      </c>
      <c r="C128">
        <v>0.51060945999999996</v>
      </c>
      <c r="D128">
        <v>2</v>
      </c>
    </row>
    <row r="129" spans="1:5" x14ac:dyDescent="0.25">
      <c r="A129" t="s">
        <v>2406</v>
      </c>
      <c r="B129" t="s">
        <v>1842</v>
      </c>
      <c r="C129">
        <v>0.50234974999999993</v>
      </c>
      <c r="D129">
        <v>2</v>
      </c>
    </row>
    <row r="130" spans="1:5" x14ac:dyDescent="0.25">
      <c r="A130" t="s">
        <v>2406</v>
      </c>
      <c r="B130" t="s">
        <v>2003</v>
      </c>
      <c r="C130">
        <v>1.10350824</v>
      </c>
      <c r="D130">
        <v>1</v>
      </c>
    </row>
    <row r="131" spans="1:5" x14ac:dyDescent="0.25">
      <c r="A131" t="s">
        <v>2406</v>
      </c>
      <c r="B131" t="s">
        <v>2004</v>
      </c>
      <c r="C131">
        <v>0.16026501000000001</v>
      </c>
      <c r="D131">
        <v>1</v>
      </c>
    </row>
    <row r="132" spans="1:5" x14ac:dyDescent="0.25">
      <c r="A132" t="s">
        <v>2406</v>
      </c>
      <c r="B132" t="s">
        <v>2005</v>
      </c>
      <c r="C132">
        <v>1.2081092499999999</v>
      </c>
      <c r="D132">
        <v>5</v>
      </c>
    </row>
    <row r="133" spans="1:5" x14ac:dyDescent="0.25">
      <c r="A133" t="s">
        <v>2406</v>
      </c>
      <c r="B133" t="s">
        <v>2006</v>
      </c>
      <c r="C133">
        <v>0.73183997000000001</v>
      </c>
      <c r="D133">
        <v>1</v>
      </c>
    </row>
    <row r="134" spans="1:5" x14ac:dyDescent="0.25">
      <c r="A134" t="s">
        <v>2406</v>
      </c>
      <c r="B134" t="s">
        <v>2009</v>
      </c>
      <c r="C134">
        <v>4.0233514399999999</v>
      </c>
      <c r="D134">
        <v>2</v>
      </c>
    </row>
    <row r="135" spans="1:5" x14ac:dyDescent="0.25">
      <c r="A135" t="s">
        <v>2406</v>
      </c>
      <c r="B135" t="s">
        <v>2010</v>
      </c>
      <c r="C135">
        <v>13.956066289999997</v>
      </c>
      <c r="D135">
        <v>18</v>
      </c>
    </row>
    <row r="136" spans="1:5" x14ac:dyDescent="0.25">
      <c r="A136" t="s">
        <v>2406</v>
      </c>
      <c r="B136" t="s">
        <v>2028</v>
      </c>
      <c r="D136">
        <v>1.7022376983114258</v>
      </c>
    </row>
    <row r="137" spans="1:5" x14ac:dyDescent="0.25">
      <c r="A137" t="s">
        <v>2406</v>
      </c>
      <c r="B137" t="s">
        <v>2017</v>
      </c>
      <c r="D137">
        <v>1.8901861394462114</v>
      </c>
    </row>
    <row r="138" spans="1:5" x14ac:dyDescent="0.25">
      <c r="A138" t="s">
        <v>2406</v>
      </c>
      <c r="B138" t="s">
        <v>2020</v>
      </c>
      <c r="D138">
        <v>6.0555837812695845</v>
      </c>
    </row>
    <row r="139" spans="1:5" x14ac:dyDescent="0.25">
      <c r="A139" t="s">
        <v>2406</v>
      </c>
      <c r="B139" t="s">
        <v>2021</v>
      </c>
      <c r="D139">
        <v>135.92153540068853</v>
      </c>
    </row>
    <row r="140" spans="1:5" x14ac:dyDescent="0.25">
      <c r="A140" t="s">
        <v>2406</v>
      </c>
      <c r="B140" t="s">
        <v>2024</v>
      </c>
      <c r="D140">
        <v>12.069207591318053</v>
      </c>
    </row>
    <row r="141" spans="1:5" x14ac:dyDescent="0.25">
      <c r="A141" t="s">
        <v>2411</v>
      </c>
      <c r="B141" t="s">
        <v>1412</v>
      </c>
    </row>
    <row r="142" spans="1:5" x14ac:dyDescent="0.25">
      <c r="A142" t="s">
        <v>2411</v>
      </c>
      <c r="B142" t="s">
        <v>1413</v>
      </c>
      <c r="C142">
        <v>2.7671882281357299E-4</v>
      </c>
      <c r="E142">
        <v>2.5961897547125404E-4</v>
      </c>
    </row>
    <row r="143" spans="1:5" x14ac:dyDescent="0.25">
      <c r="A143" t="s">
        <v>2411</v>
      </c>
      <c r="B143" t="s">
        <v>1414</v>
      </c>
      <c r="C143">
        <v>1.2694725980452036E-3</v>
      </c>
      <c r="D143">
        <v>7.3030888843734554E-4</v>
      </c>
      <c r="E143">
        <v>1.2361549616333716E-3</v>
      </c>
    </row>
    <row r="144" spans="1:5" x14ac:dyDescent="0.25">
      <c r="A144" t="s">
        <v>2411</v>
      </c>
      <c r="B144" t="s">
        <v>1501</v>
      </c>
      <c r="C144">
        <v>8.1771822590263332E-2</v>
      </c>
    </row>
    <row r="145" spans="1:5" x14ac:dyDescent="0.25">
      <c r="A145" t="s">
        <v>2411</v>
      </c>
      <c r="B145" t="s">
        <v>1505</v>
      </c>
      <c r="C145">
        <v>2.266163002338378E-2</v>
      </c>
    </row>
    <row r="146" spans="1:5" x14ac:dyDescent="0.25">
      <c r="A146" t="s">
        <v>2411</v>
      </c>
      <c r="B146" t="s">
        <v>1810</v>
      </c>
      <c r="C146">
        <v>4.6916510105154179E-2</v>
      </c>
    </row>
    <row r="147" spans="1:5" x14ac:dyDescent="0.25">
      <c r="A147" t="s">
        <v>2411</v>
      </c>
      <c r="B147" t="s">
        <v>1269</v>
      </c>
      <c r="C147">
        <v>94461.777170800589</v>
      </c>
      <c r="D147">
        <v>40932</v>
      </c>
    </row>
    <row r="148" spans="1:5" x14ac:dyDescent="0.25">
      <c r="A148" t="s">
        <v>2411</v>
      </c>
      <c r="B148" t="s">
        <v>1272</v>
      </c>
      <c r="C148">
        <v>14051.871605689985</v>
      </c>
      <c r="D148">
        <v>3156</v>
      </c>
    </row>
    <row r="149" spans="1:5" x14ac:dyDescent="0.25">
      <c r="A149" t="s">
        <v>2411</v>
      </c>
      <c r="B149" t="s">
        <v>1278</v>
      </c>
      <c r="C149">
        <v>101808.0448361108</v>
      </c>
    </row>
    <row r="150" spans="1:5" x14ac:dyDescent="0.25">
      <c r="A150" t="s">
        <v>2411</v>
      </c>
      <c r="B150" t="s">
        <v>1279</v>
      </c>
      <c r="C150">
        <v>6705.6039403799978</v>
      </c>
    </row>
    <row r="151" spans="1:5" x14ac:dyDescent="0.25">
      <c r="A151" t="s">
        <v>2411</v>
      </c>
      <c r="B151" t="s">
        <v>1300</v>
      </c>
      <c r="C151">
        <v>43500</v>
      </c>
      <c r="D151">
        <v>588</v>
      </c>
    </row>
    <row r="152" spans="1:5" x14ac:dyDescent="0.25">
      <c r="A152" t="s">
        <v>2411</v>
      </c>
      <c r="B152" t="s">
        <v>1307</v>
      </c>
      <c r="C152">
        <v>2.4432746034601324E-2</v>
      </c>
      <c r="D152">
        <v>0.21764278068103382</v>
      </c>
      <c r="E152">
        <v>2.4418919756332709E-2</v>
      </c>
    </row>
    <row r="153" spans="1:5" x14ac:dyDescent="0.25">
      <c r="A153" t="s">
        <v>2411</v>
      </c>
      <c r="B153" t="s">
        <v>1321</v>
      </c>
      <c r="C153">
        <v>1</v>
      </c>
      <c r="D153">
        <v>1</v>
      </c>
      <c r="E153">
        <v>1</v>
      </c>
    </row>
    <row r="154" spans="1:5" x14ac:dyDescent="0.25">
      <c r="A154" t="s">
        <v>2411</v>
      </c>
      <c r="B154" t="s">
        <v>1358</v>
      </c>
      <c r="C154">
        <v>0.29978812863907284</v>
      </c>
      <c r="D154">
        <v>0.18148376334034372</v>
      </c>
      <c r="E154">
        <v>0.29247750709923953</v>
      </c>
    </row>
    <row r="155" spans="1:5" x14ac:dyDescent="0.25">
      <c r="A155" t="s">
        <v>2411</v>
      </c>
      <c r="B155" t="s">
        <v>1359</v>
      </c>
      <c r="C155">
        <v>0.13139617616018937</v>
      </c>
      <c r="D155">
        <v>0.11005270821410605</v>
      </c>
      <c r="E155">
        <v>0.13007725596559319</v>
      </c>
    </row>
    <row r="156" spans="1:5" x14ac:dyDescent="0.25">
      <c r="A156" t="s">
        <v>2411</v>
      </c>
      <c r="B156" t="s">
        <v>1360</v>
      </c>
      <c r="C156">
        <v>0.10667321541517301</v>
      </c>
      <c r="D156">
        <v>0.1711346944933001</v>
      </c>
      <c r="E156">
        <v>0.11065661430538398</v>
      </c>
    </row>
    <row r="157" spans="1:5" x14ac:dyDescent="0.25">
      <c r="A157" t="s">
        <v>2411</v>
      </c>
      <c r="B157" t="s">
        <v>1361</v>
      </c>
      <c r="C157">
        <v>0.28396195782925038</v>
      </c>
      <c r="D157">
        <v>0.35908049462485081</v>
      </c>
      <c r="E157">
        <v>0.28860390989713897</v>
      </c>
    </row>
    <row r="158" spans="1:5" x14ac:dyDescent="0.25">
      <c r="A158" t="s">
        <v>2411</v>
      </c>
      <c r="B158" t="s">
        <v>1362</v>
      </c>
      <c r="C158">
        <v>0.17818052195631437</v>
      </c>
      <c r="D158">
        <v>0.1782483393273992</v>
      </c>
      <c r="E158">
        <v>0.17818471273264438</v>
      </c>
    </row>
    <row r="159" spans="1:5" x14ac:dyDescent="0.25">
      <c r="A159" t="s">
        <v>2411</v>
      </c>
      <c r="B159" t="s">
        <v>1408</v>
      </c>
      <c r="C159">
        <v>0.99845380857914123</v>
      </c>
      <c r="D159">
        <v>0.99926969111156261</v>
      </c>
      <c r="E159">
        <v>0.99850422606289546</v>
      </c>
    </row>
    <row r="160" spans="1:5" x14ac:dyDescent="0.25">
      <c r="A160" t="s">
        <v>2411</v>
      </c>
      <c r="B160" t="s">
        <v>1417</v>
      </c>
      <c r="C160">
        <v>0.25701624509136162</v>
      </c>
      <c r="D160">
        <v>0.14374097264613847</v>
      </c>
      <c r="E160">
        <v>0.25001639648410628</v>
      </c>
    </row>
    <row r="161" spans="1:5" x14ac:dyDescent="0.25">
      <c r="A161" t="s">
        <v>2411</v>
      </c>
      <c r="B161" t="s">
        <v>1418</v>
      </c>
      <c r="C161">
        <v>0.74298375490863844</v>
      </c>
      <c r="D161">
        <v>0.85625902735386161</v>
      </c>
      <c r="E161">
        <v>0.74998360351589366</v>
      </c>
    </row>
    <row r="162" spans="1:5" x14ac:dyDescent="0.25">
      <c r="A162" t="s">
        <v>2411</v>
      </c>
      <c r="B162" t="s">
        <v>1426</v>
      </c>
      <c r="C162">
        <v>0.1269552828233437</v>
      </c>
      <c r="D162">
        <v>5.3709161731313078E-2</v>
      </c>
      <c r="E162">
        <v>0.12242903673586826</v>
      </c>
    </row>
    <row r="163" spans="1:5" x14ac:dyDescent="0.25">
      <c r="A163" t="s">
        <v>2411</v>
      </c>
      <c r="B163" t="s">
        <v>1427</v>
      </c>
      <c r="C163">
        <v>5.1441646051161943E-2</v>
      </c>
      <c r="D163">
        <v>1.4822173339448304E-2</v>
      </c>
      <c r="E163">
        <v>4.9178744717744562E-2</v>
      </c>
    </row>
    <row r="164" spans="1:5" x14ac:dyDescent="0.25">
      <c r="A164" t="s">
        <v>2411</v>
      </c>
      <c r="B164" t="s">
        <v>1428</v>
      </c>
      <c r="C164">
        <v>6.5655091164556062E-2</v>
      </c>
      <c r="D164">
        <v>6.6879832584413795E-2</v>
      </c>
      <c r="E164">
        <v>6.5730774094616404E-2</v>
      </c>
    </row>
    <row r="165" spans="1:5" x14ac:dyDescent="0.25">
      <c r="A165" t="s">
        <v>2411</v>
      </c>
      <c r="B165" t="s">
        <v>1429</v>
      </c>
      <c r="C165">
        <v>0.12975850863628863</v>
      </c>
      <c r="D165">
        <v>0.13311197314009826</v>
      </c>
      <c r="E165">
        <v>0.12996573606845238</v>
      </c>
    </row>
    <row r="166" spans="1:5" x14ac:dyDescent="0.25">
      <c r="A166" t="s">
        <v>2411</v>
      </c>
      <c r="B166" t="s">
        <v>1430</v>
      </c>
      <c r="C166">
        <v>0.62618947132464964</v>
      </c>
      <c r="D166">
        <v>0.73147685920472649</v>
      </c>
      <c r="E166">
        <v>0.63269570838331834</v>
      </c>
    </row>
    <row r="167" spans="1:5" x14ac:dyDescent="0.25">
      <c r="A167" t="s">
        <v>2411</v>
      </c>
      <c r="B167" t="s">
        <v>1431</v>
      </c>
      <c r="C167">
        <v>3.4593066035885759E-4</v>
      </c>
      <c r="E167">
        <v>3.2455386559289667E-4</v>
      </c>
    </row>
    <row r="168" spans="1:5" x14ac:dyDescent="0.25">
      <c r="A168" t="s">
        <v>2411</v>
      </c>
      <c r="B168" t="s">
        <v>1433</v>
      </c>
      <c r="C168">
        <v>31597.701048210012</v>
      </c>
      <c r="D168">
        <v>26438</v>
      </c>
    </row>
    <row r="169" spans="1:5" x14ac:dyDescent="0.25">
      <c r="A169" t="s">
        <v>2411</v>
      </c>
      <c r="B169" t="s">
        <v>1434</v>
      </c>
      <c r="C169">
        <v>42482.52714068981</v>
      </c>
      <c r="D169">
        <v>15326</v>
      </c>
    </row>
    <row r="170" spans="1:5" x14ac:dyDescent="0.25">
      <c r="A170" t="s">
        <v>2411</v>
      </c>
      <c r="B170" t="s">
        <v>1435</v>
      </c>
      <c r="C170">
        <v>12421.703450580026</v>
      </c>
      <c r="D170">
        <v>1419</v>
      </c>
    </row>
    <row r="171" spans="1:5" x14ac:dyDescent="0.25">
      <c r="A171" t="s">
        <v>2411</v>
      </c>
      <c r="B171" t="s">
        <v>1436</v>
      </c>
      <c r="C171">
        <v>7254.8793694299939</v>
      </c>
      <c r="D171">
        <v>237</v>
      </c>
    </row>
    <row r="172" spans="1:5" x14ac:dyDescent="0.25">
      <c r="A172" t="s">
        <v>2411</v>
      </c>
      <c r="B172" t="s">
        <v>1437</v>
      </c>
      <c r="C172">
        <v>4131.9798197500004</v>
      </c>
      <c r="D172">
        <v>59</v>
      </c>
    </row>
    <row r="173" spans="1:5" x14ac:dyDescent="0.25">
      <c r="A173" t="s">
        <v>2411</v>
      </c>
      <c r="B173" t="s">
        <v>1438</v>
      </c>
      <c r="C173">
        <v>3919.2540074500002</v>
      </c>
      <c r="D173">
        <v>21</v>
      </c>
    </row>
    <row r="174" spans="1:5" x14ac:dyDescent="0.25">
      <c r="A174" t="s">
        <v>2411</v>
      </c>
      <c r="B174" t="s">
        <v>1477</v>
      </c>
      <c r="C174">
        <v>0.56327765698063015</v>
      </c>
    </row>
    <row r="175" spans="1:5" x14ac:dyDescent="0.25">
      <c r="A175" t="s">
        <v>2411</v>
      </c>
      <c r="B175" t="s">
        <v>1478</v>
      </c>
      <c r="C175">
        <v>74893.389120729742</v>
      </c>
    </row>
    <row r="176" spans="1:5" x14ac:dyDescent="0.25">
      <c r="A176" t="s">
        <v>2411</v>
      </c>
      <c r="B176" t="s">
        <v>1479</v>
      </c>
      <c r="C176">
        <v>10589.326340022868</v>
      </c>
    </row>
    <row r="177" spans="1:4" x14ac:dyDescent="0.25">
      <c r="A177" t="s">
        <v>2411</v>
      </c>
      <c r="B177" t="s">
        <v>1480</v>
      </c>
      <c r="C177">
        <v>8119.922804533112</v>
      </c>
    </row>
    <row r="178" spans="1:4" x14ac:dyDescent="0.25">
      <c r="A178" t="s">
        <v>2411</v>
      </c>
      <c r="B178" t="s">
        <v>1481</v>
      </c>
      <c r="C178">
        <v>4717.7428744489089</v>
      </c>
    </row>
    <row r="179" spans="1:4" x14ac:dyDescent="0.25">
      <c r="A179" t="s">
        <v>2411</v>
      </c>
      <c r="B179" t="s">
        <v>1482</v>
      </c>
      <c r="C179">
        <v>2364.6173527026704</v>
      </c>
    </row>
    <row r="180" spans="1:4" x14ac:dyDescent="0.25">
      <c r="A180" t="s">
        <v>2411</v>
      </c>
      <c r="B180" t="s">
        <v>1483</v>
      </c>
      <c r="C180">
        <v>479.30679489615051</v>
      </c>
    </row>
    <row r="181" spans="1:4" x14ac:dyDescent="0.25">
      <c r="A181" t="s">
        <v>2411</v>
      </c>
      <c r="B181" t="s">
        <v>1484</v>
      </c>
      <c r="C181">
        <v>198.83956828489639</v>
      </c>
    </row>
    <row r="182" spans="1:4" x14ac:dyDescent="0.25">
      <c r="A182" t="s">
        <v>2411</v>
      </c>
      <c r="B182" t="s">
        <v>1485</v>
      </c>
      <c r="C182">
        <v>443.50435584230468</v>
      </c>
    </row>
    <row r="183" spans="1:4" x14ac:dyDescent="0.25">
      <c r="A183" t="s">
        <v>2411</v>
      </c>
      <c r="B183" t="s">
        <v>1496</v>
      </c>
      <c r="C183">
        <v>0.7004847637453665</v>
      </c>
    </row>
    <row r="184" spans="1:4" x14ac:dyDescent="0.25">
      <c r="A184" t="s">
        <v>2411</v>
      </c>
      <c r="B184" t="s">
        <v>1497</v>
      </c>
      <c r="C184">
        <v>1.5033007705469172E-3</v>
      </c>
    </row>
    <row r="185" spans="1:4" x14ac:dyDescent="0.25">
      <c r="A185" t="s">
        <v>2411</v>
      </c>
      <c r="B185" t="s">
        <v>1499</v>
      </c>
      <c r="C185">
        <v>0.19357848287043944</v>
      </c>
    </row>
    <row r="186" spans="1:4" x14ac:dyDescent="0.25">
      <c r="A186" t="s">
        <v>2411</v>
      </c>
      <c r="B186" t="s">
        <v>1518</v>
      </c>
      <c r="C186">
        <v>41865.633909039847</v>
      </c>
      <c r="D186">
        <v>16794</v>
      </c>
    </row>
    <row r="187" spans="1:4" x14ac:dyDescent="0.25">
      <c r="A187" t="s">
        <v>2411</v>
      </c>
      <c r="B187" t="s">
        <v>1527</v>
      </c>
      <c r="C187">
        <v>5170.3814163200041</v>
      </c>
      <c r="D187">
        <v>314</v>
      </c>
    </row>
    <row r="188" spans="1:4" x14ac:dyDescent="0.25">
      <c r="A188" t="s">
        <v>2411</v>
      </c>
      <c r="B188" t="s">
        <v>1528</v>
      </c>
      <c r="C188">
        <v>1134.3286369599994</v>
      </c>
      <c r="D188">
        <v>181</v>
      </c>
    </row>
    <row r="189" spans="1:4" x14ac:dyDescent="0.25">
      <c r="A189" t="s">
        <v>2411</v>
      </c>
      <c r="B189" t="s">
        <v>1529</v>
      </c>
      <c r="C189">
        <v>279.01356215999999</v>
      </c>
      <c r="D189">
        <v>29</v>
      </c>
    </row>
    <row r="190" spans="1:4" x14ac:dyDescent="0.25">
      <c r="A190" t="s">
        <v>2411</v>
      </c>
      <c r="B190" t="s">
        <v>1530</v>
      </c>
      <c r="C190">
        <v>13.432181910000001</v>
      </c>
      <c r="D190">
        <v>2</v>
      </c>
    </row>
    <row r="191" spans="1:4" x14ac:dyDescent="0.25">
      <c r="A191" t="s">
        <v>2411</v>
      </c>
      <c r="B191" t="s">
        <v>1535</v>
      </c>
      <c r="C191">
        <v>315.90621052999995</v>
      </c>
      <c r="D191">
        <v>39</v>
      </c>
    </row>
    <row r="192" spans="1:4" x14ac:dyDescent="0.25">
      <c r="A192" t="s">
        <v>2411</v>
      </c>
      <c r="B192" t="s">
        <v>1519</v>
      </c>
      <c r="C192">
        <v>23775.791414219973</v>
      </c>
      <c r="D192">
        <v>11862</v>
      </c>
    </row>
    <row r="193" spans="1:4" x14ac:dyDescent="0.25">
      <c r="A193" t="s">
        <v>2411</v>
      </c>
      <c r="B193" t="s">
        <v>1520</v>
      </c>
      <c r="C193">
        <v>4764.6898159499988</v>
      </c>
      <c r="D193">
        <v>655</v>
      </c>
    </row>
    <row r="194" spans="1:4" x14ac:dyDescent="0.25">
      <c r="A194" t="s">
        <v>2411</v>
      </c>
      <c r="B194" t="s">
        <v>1521</v>
      </c>
      <c r="C194">
        <v>2019.0900302499992</v>
      </c>
      <c r="D194">
        <v>294</v>
      </c>
    </row>
    <row r="195" spans="1:4" x14ac:dyDescent="0.25">
      <c r="A195" t="s">
        <v>2411</v>
      </c>
      <c r="B195" t="s">
        <v>1522</v>
      </c>
      <c r="C195">
        <v>282.95491548000007</v>
      </c>
      <c r="D195">
        <v>60</v>
      </c>
    </row>
    <row r="196" spans="1:4" x14ac:dyDescent="0.25">
      <c r="A196" t="s">
        <v>2411</v>
      </c>
      <c r="B196" t="s">
        <v>1523</v>
      </c>
      <c r="C196">
        <v>69.116830109999995</v>
      </c>
      <c r="D196">
        <v>15</v>
      </c>
    </row>
    <row r="197" spans="1:4" x14ac:dyDescent="0.25">
      <c r="A197" t="s">
        <v>2411</v>
      </c>
      <c r="B197" t="s">
        <v>1524</v>
      </c>
      <c r="C197">
        <v>2.95800602</v>
      </c>
      <c r="D197">
        <v>1</v>
      </c>
    </row>
    <row r="198" spans="1:4" x14ac:dyDescent="0.25">
      <c r="A198" t="s">
        <v>2411</v>
      </c>
      <c r="B198" t="s">
        <v>1525</v>
      </c>
      <c r="C198">
        <v>12683.484849520008</v>
      </c>
      <c r="D198">
        <v>5420</v>
      </c>
    </row>
    <row r="199" spans="1:4" x14ac:dyDescent="0.25">
      <c r="A199" t="s">
        <v>2411</v>
      </c>
      <c r="B199" t="s">
        <v>1526</v>
      </c>
      <c r="C199">
        <v>9431.2630576400024</v>
      </c>
      <c r="D199">
        <v>4474</v>
      </c>
    </row>
    <row r="200" spans="1:4" x14ac:dyDescent="0.25">
      <c r="A200" t="s">
        <v>2411</v>
      </c>
      <c r="B200" t="s">
        <v>1540</v>
      </c>
      <c r="C200">
        <v>41865.633909039847</v>
      </c>
      <c r="D200">
        <v>16794</v>
      </c>
    </row>
    <row r="201" spans="1:4" x14ac:dyDescent="0.25">
      <c r="A201" t="s">
        <v>2411</v>
      </c>
      <c r="B201" t="s">
        <v>1549</v>
      </c>
      <c r="C201">
        <v>5170.3814163200041</v>
      </c>
      <c r="D201">
        <v>314</v>
      </c>
    </row>
    <row r="202" spans="1:4" x14ac:dyDescent="0.25">
      <c r="A202" t="s">
        <v>2411</v>
      </c>
      <c r="B202" t="s">
        <v>1703</v>
      </c>
      <c r="C202">
        <v>1134.3286369599994</v>
      </c>
      <c r="D202">
        <v>181</v>
      </c>
    </row>
    <row r="203" spans="1:4" x14ac:dyDescent="0.25">
      <c r="A203" t="s">
        <v>2411</v>
      </c>
      <c r="B203" t="s">
        <v>1719</v>
      </c>
      <c r="C203">
        <v>279.01356215999999</v>
      </c>
      <c r="D203">
        <v>29</v>
      </c>
    </row>
    <row r="204" spans="1:4" x14ac:dyDescent="0.25">
      <c r="A204" t="s">
        <v>2411</v>
      </c>
      <c r="B204" t="s">
        <v>1720</v>
      </c>
      <c r="C204">
        <v>13.432181910000001</v>
      </c>
      <c r="D204">
        <v>2</v>
      </c>
    </row>
    <row r="205" spans="1:4" x14ac:dyDescent="0.25">
      <c r="A205" t="s">
        <v>2411</v>
      </c>
      <c r="B205" t="s">
        <v>1725</v>
      </c>
      <c r="C205">
        <v>315.90621052999995</v>
      </c>
      <c r="D205">
        <v>39</v>
      </c>
    </row>
    <row r="206" spans="1:4" x14ac:dyDescent="0.25">
      <c r="A206" t="s">
        <v>2411</v>
      </c>
      <c r="B206" t="s">
        <v>1541</v>
      </c>
      <c r="C206">
        <v>23775.791414219973</v>
      </c>
      <c r="D206">
        <v>11862</v>
      </c>
    </row>
    <row r="207" spans="1:4" x14ac:dyDescent="0.25">
      <c r="A207" t="s">
        <v>2411</v>
      </c>
      <c r="B207" t="s">
        <v>1542</v>
      </c>
      <c r="C207">
        <v>4764.6898159499988</v>
      </c>
      <c r="D207">
        <v>655</v>
      </c>
    </row>
    <row r="208" spans="1:4" x14ac:dyDescent="0.25">
      <c r="A208" t="s">
        <v>2411</v>
      </c>
      <c r="B208" t="s">
        <v>1543</v>
      </c>
      <c r="C208">
        <v>2019.0900302499992</v>
      </c>
      <c r="D208">
        <v>294</v>
      </c>
    </row>
    <row r="209" spans="1:4" x14ac:dyDescent="0.25">
      <c r="A209" t="s">
        <v>2411</v>
      </c>
      <c r="B209" t="s">
        <v>1544</v>
      </c>
      <c r="C209">
        <v>282.95491548000007</v>
      </c>
      <c r="D209">
        <v>60</v>
      </c>
    </row>
    <row r="210" spans="1:4" x14ac:dyDescent="0.25">
      <c r="A210" t="s">
        <v>2411</v>
      </c>
      <c r="B210" t="s">
        <v>1545</v>
      </c>
      <c r="C210">
        <v>69.116830109999995</v>
      </c>
      <c r="D210">
        <v>15</v>
      </c>
    </row>
    <row r="211" spans="1:4" x14ac:dyDescent="0.25">
      <c r="A211" t="s">
        <v>2411</v>
      </c>
      <c r="B211" t="s">
        <v>1546</v>
      </c>
      <c r="C211">
        <v>2.95800602</v>
      </c>
      <c r="D211">
        <v>1</v>
      </c>
    </row>
    <row r="212" spans="1:4" x14ac:dyDescent="0.25">
      <c r="A212" t="s">
        <v>2411</v>
      </c>
      <c r="B212" t="s">
        <v>1547</v>
      </c>
      <c r="C212">
        <v>12683.484849520008</v>
      </c>
      <c r="D212">
        <v>5420</v>
      </c>
    </row>
    <row r="213" spans="1:4" x14ac:dyDescent="0.25">
      <c r="A213" t="s">
        <v>2411</v>
      </c>
      <c r="B213" t="s">
        <v>1548</v>
      </c>
      <c r="C213">
        <v>9431.2630576400024</v>
      </c>
      <c r="D213">
        <v>4474</v>
      </c>
    </row>
    <row r="214" spans="1:4" x14ac:dyDescent="0.25">
      <c r="A214" t="s">
        <v>2411</v>
      </c>
      <c r="B214" t="s">
        <v>1551</v>
      </c>
      <c r="C214">
        <v>3635.0310992800005</v>
      </c>
      <c r="D214">
        <v>1850</v>
      </c>
    </row>
    <row r="215" spans="1:4" x14ac:dyDescent="0.25">
      <c r="A215" t="s">
        <v>2411</v>
      </c>
      <c r="B215" t="s">
        <v>1733</v>
      </c>
      <c r="C215">
        <v>10183.212540780001</v>
      </c>
      <c r="D215">
        <v>5200</v>
      </c>
    </row>
    <row r="216" spans="1:4" x14ac:dyDescent="0.25">
      <c r="A216" t="s">
        <v>2411</v>
      </c>
      <c r="B216" t="s">
        <v>1734</v>
      </c>
      <c r="C216">
        <v>20201.561088609971</v>
      </c>
      <c r="D216">
        <v>8523</v>
      </c>
    </row>
    <row r="217" spans="1:4" x14ac:dyDescent="0.25">
      <c r="A217" t="s">
        <v>2411</v>
      </c>
      <c r="B217" t="s">
        <v>2287</v>
      </c>
      <c r="C217">
        <v>17149.566465159987</v>
      </c>
      <c r="D217">
        <v>5559</v>
      </c>
    </row>
    <row r="218" spans="1:4" x14ac:dyDescent="0.25">
      <c r="A218" t="s">
        <v>2411</v>
      </c>
      <c r="B218" t="s">
        <v>2288</v>
      </c>
      <c r="C218">
        <v>1589.8628920800004</v>
      </c>
      <c r="D218">
        <v>372</v>
      </c>
    </row>
    <row r="219" spans="1:4" x14ac:dyDescent="0.25">
      <c r="A219" t="s">
        <v>2411</v>
      </c>
      <c r="B219" t="s">
        <v>1552</v>
      </c>
      <c r="C219">
        <v>3464.5268001600061</v>
      </c>
      <c r="D219">
        <v>1080</v>
      </c>
    </row>
    <row r="220" spans="1:4" x14ac:dyDescent="0.25">
      <c r="A220" t="s">
        <v>2411</v>
      </c>
      <c r="B220" t="s">
        <v>1553</v>
      </c>
      <c r="C220">
        <v>6646.8143982499942</v>
      </c>
      <c r="D220">
        <v>1044</v>
      </c>
    </row>
    <row r="221" spans="1:4" x14ac:dyDescent="0.25">
      <c r="A221" t="s">
        <v>2411</v>
      </c>
      <c r="B221" t="s">
        <v>1554</v>
      </c>
      <c r="C221">
        <v>6634.6093943700243</v>
      </c>
      <c r="D221">
        <v>1451</v>
      </c>
    </row>
    <row r="222" spans="1:4" x14ac:dyDescent="0.25">
      <c r="A222" t="s">
        <v>2411</v>
      </c>
      <c r="B222" t="s">
        <v>1555</v>
      </c>
      <c r="C222">
        <v>7833.1471650800113</v>
      </c>
      <c r="D222">
        <v>2544</v>
      </c>
    </row>
    <row r="223" spans="1:4" x14ac:dyDescent="0.25">
      <c r="A223" t="s">
        <v>2411</v>
      </c>
      <c r="B223" t="s">
        <v>1556</v>
      </c>
      <c r="C223">
        <v>4814.2571272500099</v>
      </c>
      <c r="D223">
        <v>2469</v>
      </c>
    </row>
    <row r="224" spans="1:4" x14ac:dyDescent="0.25">
      <c r="A224" t="s">
        <v>2411</v>
      </c>
      <c r="B224" t="s">
        <v>1645</v>
      </c>
      <c r="C224">
        <v>2379.4789709199986</v>
      </c>
      <c r="D224">
        <v>911</v>
      </c>
    </row>
    <row r="225" spans="1:4" x14ac:dyDescent="0.25">
      <c r="A225" t="s">
        <v>2411</v>
      </c>
      <c r="B225" t="s">
        <v>1646</v>
      </c>
      <c r="C225">
        <v>3088.3157156500029</v>
      </c>
      <c r="D225">
        <v>1177</v>
      </c>
    </row>
    <row r="226" spans="1:4" x14ac:dyDescent="0.25">
      <c r="A226" t="s">
        <v>2411</v>
      </c>
      <c r="B226" t="s">
        <v>1732</v>
      </c>
      <c r="C226">
        <v>14187.661178519975</v>
      </c>
      <c r="D226">
        <v>7960</v>
      </c>
    </row>
    <row r="227" spans="1:4" x14ac:dyDescent="0.25">
      <c r="A227" t="s">
        <v>2411</v>
      </c>
      <c r="B227" t="s">
        <v>1647</v>
      </c>
      <c r="C227">
        <v>51630.354668360036</v>
      </c>
      <c r="D227">
        <v>26573</v>
      </c>
    </row>
    <row r="228" spans="1:4" x14ac:dyDescent="0.25">
      <c r="A228" t="s">
        <v>2411</v>
      </c>
      <c r="B228" t="s">
        <v>1648</v>
      </c>
      <c r="C228">
        <v>10566.665085480008</v>
      </c>
      <c r="D228">
        <v>5568</v>
      </c>
    </row>
    <row r="229" spans="1:4" x14ac:dyDescent="0.25">
      <c r="A229" t="s">
        <v>2411</v>
      </c>
      <c r="B229" t="s">
        <v>1650</v>
      </c>
      <c r="C229">
        <v>9270.4554084199972</v>
      </c>
      <c r="D229">
        <v>5046</v>
      </c>
    </row>
    <row r="230" spans="1:4" x14ac:dyDescent="0.25">
      <c r="A230" t="s">
        <v>2411</v>
      </c>
      <c r="B230" t="s">
        <v>1652</v>
      </c>
      <c r="C230">
        <v>30340.012489459958</v>
      </c>
      <c r="D230">
        <v>2958</v>
      </c>
    </row>
    <row r="231" spans="1:4" x14ac:dyDescent="0.25">
      <c r="A231" t="s">
        <v>2411</v>
      </c>
      <c r="B231" t="s">
        <v>1729</v>
      </c>
      <c r="C231">
        <v>0.55718438999999997</v>
      </c>
      <c r="D231">
        <v>2</v>
      </c>
    </row>
    <row r="232" spans="1:4" x14ac:dyDescent="0.25">
      <c r="A232" t="s">
        <v>2411</v>
      </c>
      <c r="B232" t="s">
        <v>1712</v>
      </c>
      <c r="C232">
        <v>26516.666555430114</v>
      </c>
      <c r="D232">
        <v>9323</v>
      </c>
    </row>
    <row r="233" spans="1:4" x14ac:dyDescent="0.25">
      <c r="A233" t="s">
        <v>2411</v>
      </c>
      <c r="B233" t="s">
        <v>1713</v>
      </c>
      <c r="C233">
        <v>75291.378280679608</v>
      </c>
      <c r="D233">
        <v>30817</v>
      </c>
    </row>
    <row r="234" spans="1:4" x14ac:dyDescent="0.25">
      <c r="A234" t="s">
        <v>2411</v>
      </c>
      <c r="B234" t="s">
        <v>1913</v>
      </c>
      <c r="D234">
        <v>15672.903843517544</v>
      </c>
    </row>
    <row r="235" spans="1:4" x14ac:dyDescent="0.25">
      <c r="A235" t="s">
        <v>2411</v>
      </c>
      <c r="B235" t="s">
        <v>1914</v>
      </c>
      <c r="D235">
        <v>1176.3664155347267</v>
      </c>
    </row>
    <row r="236" spans="1:4" x14ac:dyDescent="0.25">
      <c r="A236" t="s">
        <v>2411</v>
      </c>
      <c r="B236" t="s">
        <v>1916</v>
      </c>
      <c r="D236">
        <v>1509.4565141064527</v>
      </c>
    </row>
    <row r="237" spans="1:4" x14ac:dyDescent="0.25">
      <c r="A237" t="s">
        <v>2411</v>
      </c>
      <c r="B237" t="s">
        <v>1917</v>
      </c>
      <c r="D237">
        <v>9093.4563513439716</v>
      </c>
    </row>
    <row r="238" spans="1:4" x14ac:dyDescent="0.25">
      <c r="A238" t="s">
        <v>2411</v>
      </c>
      <c r="B238" t="s">
        <v>1918</v>
      </c>
      <c r="D238">
        <v>9.114914849187189E-2</v>
      </c>
    </row>
    <row r="239" spans="1:4" x14ac:dyDescent="0.25">
      <c r="A239" t="s">
        <v>2411</v>
      </c>
      <c r="B239" t="s">
        <v>1559</v>
      </c>
      <c r="C239">
        <v>153.31892227</v>
      </c>
      <c r="D239">
        <v>150</v>
      </c>
    </row>
    <row r="240" spans="1:4" x14ac:dyDescent="0.25">
      <c r="A240" t="s">
        <v>2411</v>
      </c>
      <c r="B240" t="s">
        <v>1560</v>
      </c>
      <c r="C240">
        <v>541.43140415000039</v>
      </c>
      <c r="D240">
        <v>161</v>
      </c>
    </row>
    <row r="241" spans="1:4" x14ac:dyDescent="0.25">
      <c r="A241" t="s">
        <v>2411</v>
      </c>
      <c r="B241" t="s">
        <v>1561</v>
      </c>
      <c r="C241">
        <v>1997.2896044199999</v>
      </c>
      <c r="D241">
        <v>198</v>
      </c>
    </row>
    <row r="242" spans="1:4" x14ac:dyDescent="0.25">
      <c r="A242" t="s">
        <v>2411</v>
      </c>
      <c r="B242" t="s">
        <v>1562</v>
      </c>
      <c r="C242">
        <v>1543.3970145300004</v>
      </c>
      <c r="D242">
        <v>51</v>
      </c>
    </row>
    <row r="243" spans="1:4" x14ac:dyDescent="0.25">
      <c r="A243" t="s">
        <v>2411</v>
      </c>
      <c r="B243" t="s">
        <v>1563</v>
      </c>
      <c r="C243">
        <v>1254.6325231399999</v>
      </c>
      <c r="D243">
        <v>21</v>
      </c>
    </row>
    <row r="244" spans="1:4" x14ac:dyDescent="0.25">
      <c r="A244" t="s">
        <v>2411</v>
      </c>
      <c r="B244" t="s">
        <v>1564</v>
      </c>
      <c r="C244">
        <v>1215.5344718700001</v>
      </c>
      <c r="D244">
        <v>7</v>
      </c>
    </row>
    <row r="245" spans="1:4" x14ac:dyDescent="0.25">
      <c r="A245" t="s">
        <v>2411</v>
      </c>
      <c r="B245" t="s">
        <v>1582</v>
      </c>
      <c r="C245">
        <v>0.40283254682160669</v>
      </c>
    </row>
    <row r="246" spans="1:4" x14ac:dyDescent="0.25">
      <c r="A246" t="s">
        <v>2411</v>
      </c>
      <c r="B246" t="s">
        <v>1583</v>
      </c>
      <c r="C246">
        <v>6143.2664851047311</v>
      </c>
    </row>
    <row r="247" spans="1:4" x14ac:dyDescent="0.25">
      <c r="A247" t="s">
        <v>2411</v>
      </c>
      <c r="B247" t="s">
        <v>1584</v>
      </c>
      <c r="C247">
        <v>419.14028204215396</v>
      </c>
    </row>
    <row r="248" spans="1:4" x14ac:dyDescent="0.25">
      <c r="A248" t="s">
        <v>2411</v>
      </c>
      <c r="B248" t="s">
        <v>1585</v>
      </c>
      <c r="C248">
        <v>107.68946913274549</v>
      </c>
    </row>
    <row r="249" spans="1:4" x14ac:dyDescent="0.25">
      <c r="A249" t="s">
        <v>2411</v>
      </c>
      <c r="B249" t="s">
        <v>1586</v>
      </c>
      <c r="C249">
        <v>17.128426771448527</v>
      </c>
    </row>
    <row r="250" spans="1:4" x14ac:dyDescent="0.25">
      <c r="A250" t="s">
        <v>2411</v>
      </c>
      <c r="B250" t="s">
        <v>1587</v>
      </c>
      <c r="C250">
        <v>8.9900536686354133</v>
      </c>
    </row>
    <row r="251" spans="1:4" x14ac:dyDescent="0.25">
      <c r="A251" t="s">
        <v>2411</v>
      </c>
      <c r="B251" t="s">
        <v>1588</v>
      </c>
      <c r="C251">
        <v>4.6125018759185439</v>
      </c>
    </row>
    <row r="252" spans="1:4" x14ac:dyDescent="0.25">
      <c r="A252" t="s">
        <v>2411</v>
      </c>
      <c r="B252" t="s">
        <v>1589</v>
      </c>
      <c r="C252">
        <v>1.2250459643655378</v>
      </c>
    </row>
    <row r="253" spans="1:4" x14ac:dyDescent="0.25">
      <c r="A253" t="s">
        <v>2411</v>
      </c>
      <c r="B253" t="s">
        <v>1590</v>
      </c>
      <c r="C253">
        <v>3.5516758200000003</v>
      </c>
    </row>
    <row r="254" spans="1:4" x14ac:dyDescent="0.25">
      <c r="A254" t="s">
        <v>2411</v>
      </c>
      <c r="B254" t="s">
        <v>1663</v>
      </c>
      <c r="C254">
        <v>9.1225401684748769E-2</v>
      </c>
    </row>
    <row r="255" spans="1:4" x14ac:dyDescent="0.25">
      <c r="A255" t="s">
        <v>2411</v>
      </c>
      <c r="B255" t="s">
        <v>1664</v>
      </c>
      <c r="C255">
        <v>0.45008024046510736</v>
      </c>
    </row>
    <row r="256" spans="1:4" x14ac:dyDescent="0.25">
      <c r="A256" t="s">
        <v>2411</v>
      </c>
      <c r="B256" t="s">
        <v>1665</v>
      </c>
      <c r="C256">
        <v>2.730553656582704E-2</v>
      </c>
    </row>
    <row r="257" spans="1:4" x14ac:dyDescent="0.25">
      <c r="A257" t="s">
        <v>2411</v>
      </c>
      <c r="B257" t="s">
        <v>1667</v>
      </c>
      <c r="C257">
        <v>5.6254379576229981E-2</v>
      </c>
    </row>
    <row r="258" spans="1:4" x14ac:dyDescent="0.25">
      <c r="A258" t="s">
        <v>2411</v>
      </c>
      <c r="B258" t="s">
        <v>1668</v>
      </c>
      <c r="C258">
        <v>2.6390168778738173E-2</v>
      </c>
    </row>
    <row r="259" spans="1:4" x14ac:dyDescent="0.25">
      <c r="A259" t="s">
        <v>2411</v>
      </c>
      <c r="B259" t="s">
        <v>1669</v>
      </c>
      <c r="C259">
        <v>5.7128636432453986E-2</v>
      </c>
    </row>
    <row r="260" spans="1:4" x14ac:dyDescent="0.25">
      <c r="A260" t="s">
        <v>2411</v>
      </c>
      <c r="B260" t="s">
        <v>1671</v>
      </c>
      <c r="C260">
        <v>0.24469912639174063</v>
      </c>
    </row>
    <row r="261" spans="1:4" x14ac:dyDescent="0.25">
      <c r="A261" t="s">
        <v>2411</v>
      </c>
      <c r="B261" t="s">
        <v>1705</v>
      </c>
      <c r="C261">
        <v>1772.6447115999999</v>
      </c>
      <c r="D261">
        <v>140</v>
      </c>
    </row>
    <row r="262" spans="1:4" x14ac:dyDescent="0.25">
      <c r="A262" t="s">
        <v>2411</v>
      </c>
      <c r="B262" t="s">
        <v>1706</v>
      </c>
      <c r="C262">
        <v>983.78542879999986</v>
      </c>
      <c r="D262">
        <v>101</v>
      </c>
    </row>
    <row r="263" spans="1:4" x14ac:dyDescent="0.25">
      <c r="A263" t="s">
        <v>2411</v>
      </c>
      <c r="B263" t="s">
        <v>1815</v>
      </c>
      <c r="C263">
        <v>1643.3719816499997</v>
      </c>
      <c r="D263">
        <v>139</v>
      </c>
    </row>
    <row r="264" spans="1:4" x14ac:dyDescent="0.25">
      <c r="A264" t="s">
        <v>2411</v>
      </c>
      <c r="B264" t="s">
        <v>1816</v>
      </c>
      <c r="C264">
        <v>2305.8018183300001</v>
      </c>
      <c r="D264">
        <v>142</v>
      </c>
    </row>
    <row r="265" spans="1:4" x14ac:dyDescent="0.25">
      <c r="A265" t="s">
        <v>2411</v>
      </c>
      <c r="B265" t="s">
        <v>1827</v>
      </c>
      <c r="C265">
        <v>1772.6447115999999</v>
      </c>
      <c r="D265">
        <v>140</v>
      </c>
    </row>
    <row r="266" spans="1:4" x14ac:dyDescent="0.25">
      <c r="A266" t="s">
        <v>2411</v>
      </c>
      <c r="B266" t="s">
        <v>1828</v>
      </c>
      <c r="C266">
        <v>983.78542879999986</v>
      </c>
      <c r="D266">
        <v>101</v>
      </c>
    </row>
    <row r="267" spans="1:4" x14ac:dyDescent="0.25">
      <c r="A267" t="s">
        <v>2411</v>
      </c>
      <c r="B267" t="s">
        <v>1834</v>
      </c>
      <c r="C267">
        <v>1643.3719816499997</v>
      </c>
      <c r="D267">
        <v>139</v>
      </c>
    </row>
    <row r="268" spans="1:4" x14ac:dyDescent="0.25">
      <c r="A268" t="s">
        <v>2411</v>
      </c>
      <c r="B268" t="s">
        <v>1835</v>
      </c>
      <c r="C268">
        <v>2305.8018183300001</v>
      </c>
      <c r="D268">
        <v>142</v>
      </c>
    </row>
    <row r="269" spans="1:4" x14ac:dyDescent="0.25">
      <c r="A269" t="s">
        <v>2411</v>
      </c>
      <c r="B269" t="s">
        <v>1838</v>
      </c>
      <c r="C269">
        <v>213.23204333000004</v>
      </c>
      <c r="D269">
        <v>23</v>
      </c>
    </row>
    <row r="270" spans="1:4" x14ac:dyDescent="0.25">
      <c r="A270" t="s">
        <v>2411</v>
      </c>
      <c r="B270" t="s">
        <v>2007</v>
      </c>
      <c r="C270">
        <v>1228.46202692</v>
      </c>
      <c r="D270">
        <v>84</v>
      </c>
    </row>
    <row r="271" spans="1:4" x14ac:dyDescent="0.25">
      <c r="A271" t="s">
        <v>2411</v>
      </c>
      <c r="B271" t="s">
        <v>2008</v>
      </c>
      <c r="C271">
        <v>952.89205616000004</v>
      </c>
      <c r="D271">
        <v>83</v>
      </c>
    </row>
    <row r="272" spans="1:4" x14ac:dyDescent="0.25">
      <c r="A272" t="s">
        <v>2411</v>
      </c>
      <c r="B272" t="s">
        <v>2301</v>
      </c>
      <c r="C272">
        <v>712.03101950999996</v>
      </c>
      <c r="D272">
        <v>49</v>
      </c>
    </row>
    <row r="273" spans="1:4" x14ac:dyDescent="0.25">
      <c r="A273" t="s">
        <v>2411</v>
      </c>
      <c r="B273" t="s">
        <v>2302</v>
      </c>
      <c r="C273">
        <v>310.04789138000001</v>
      </c>
      <c r="D273">
        <v>5</v>
      </c>
    </row>
    <row r="274" spans="1:4" x14ac:dyDescent="0.25">
      <c r="A274" t="s">
        <v>2411</v>
      </c>
      <c r="B274" t="s">
        <v>1839</v>
      </c>
      <c r="C274">
        <v>202.07900960000003</v>
      </c>
      <c r="D274">
        <v>14</v>
      </c>
    </row>
    <row r="275" spans="1:4" x14ac:dyDescent="0.25">
      <c r="A275" t="s">
        <v>2411</v>
      </c>
      <c r="B275" t="s">
        <v>1840</v>
      </c>
      <c r="C275">
        <v>38.714795510000002</v>
      </c>
      <c r="D275">
        <v>8</v>
      </c>
    </row>
    <row r="276" spans="1:4" x14ac:dyDescent="0.25">
      <c r="A276" t="s">
        <v>2411</v>
      </c>
      <c r="B276" t="s">
        <v>1841</v>
      </c>
      <c r="C276">
        <v>575.90668946999995</v>
      </c>
      <c r="D276">
        <v>32</v>
      </c>
    </row>
    <row r="277" spans="1:4" x14ac:dyDescent="0.25">
      <c r="A277" t="s">
        <v>2411</v>
      </c>
      <c r="B277" t="s">
        <v>1842</v>
      </c>
      <c r="C277">
        <v>523.02601587000004</v>
      </c>
      <c r="D277">
        <v>41</v>
      </c>
    </row>
    <row r="278" spans="1:4" x14ac:dyDescent="0.25">
      <c r="A278" t="s">
        <v>2411</v>
      </c>
      <c r="B278" t="s">
        <v>2003</v>
      </c>
      <c r="C278">
        <v>647.85465075999991</v>
      </c>
      <c r="D278">
        <v>53</v>
      </c>
    </row>
    <row r="279" spans="1:4" x14ac:dyDescent="0.25">
      <c r="A279" t="s">
        <v>2411</v>
      </c>
      <c r="B279" t="s">
        <v>2004</v>
      </c>
      <c r="C279">
        <v>451.29637925000003</v>
      </c>
      <c r="D279">
        <v>37</v>
      </c>
    </row>
    <row r="280" spans="1:4" x14ac:dyDescent="0.25">
      <c r="A280" t="s">
        <v>2411</v>
      </c>
      <c r="B280" t="s">
        <v>2005</v>
      </c>
      <c r="C280">
        <v>238.48086204000001</v>
      </c>
      <c r="D280">
        <v>22</v>
      </c>
    </row>
    <row r="281" spans="1:4" x14ac:dyDescent="0.25">
      <c r="A281" t="s">
        <v>2411</v>
      </c>
      <c r="B281" t="s">
        <v>2006</v>
      </c>
      <c r="C281">
        <v>611.58050058000026</v>
      </c>
      <c r="D281">
        <v>68</v>
      </c>
    </row>
    <row r="282" spans="1:4" x14ac:dyDescent="0.25">
      <c r="A282" t="s">
        <v>2411</v>
      </c>
      <c r="B282" t="s">
        <v>2009</v>
      </c>
      <c r="C282">
        <v>1024.6925412499995</v>
      </c>
      <c r="D282">
        <v>80</v>
      </c>
    </row>
    <row r="283" spans="1:4" x14ac:dyDescent="0.25">
      <c r="A283" t="s">
        <v>2411</v>
      </c>
      <c r="B283" t="s">
        <v>2010</v>
      </c>
      <c r="C283">
        <v>5680.9113991300037</v>
      </c>
      <c r="D283">
        <v>439</v>
      </c>
    </row>
    <row r="284" spans="1:4" x14ac:dyDescent="0.25">
      <c r="A284" t="s">
        <v>2411</v>
      </c>
      <c r="B284" t="s">
        <v>2016</v>
      </c>
      <c r="D284">
        <v>230.72528026107875</v>
      </c>
    </row>
    <row r="285" spans="1:4" x14ac:dyDescent="0.25">
      <c r="A285" t="s">
        <v>2411</v>
      </c>
      <c r="B285" t="s">
        <v>2028</v>
      </c>
      <c r="D285">
        <v>95.732317334830896</v>
      </c>
    </row>
    <row r="286" spans="1:4" x14ac:dyDescent="0.25">
      <c r="A286" t="s">
        <v>2411</v>
      </c>
      <c r="B286" t="s">
        <v>2017</v>
      </c>
      <c r="D286">
        <v>2467.589567501795</v>
      </c>
    </row>
    <row r="287" spans="1:4" x14ac:dyDescent="0.25">
      <c r="A287" t="s">
        <v>2411</v>
      </c>
      <c r="B287" t="s">
        <v>2018</v>
      </c>
      <c r="D287">
        <v>33.761829833147821</v>
      </c>
    </row>
    <row r="288" spans="1:4" x14ac:dyDescent="0.25">
      <c r="A288" t="s">
        <v>2411</v>
      </c>
      <c r="B288" t="s">
        <v>2020</v>
      </c>
      <c r="D288">
        <v>1333.1285492745176</v>
      </c>
    </row>
    <row r="289" spans="1:5" x14ac:dyDescent="0.25">
      <c r="A289" t="s">
        <v>2411</v>
      </c>
      <c r="B289" t="s">
        <v>2021</v>
      </c>
      <c r="D289">
        <v>3797.2090339206807</v>
      </c>
    </row>
    <row r="290" spans="1:5" x14ac:dyDescent="0.25">
      <c r="A290" t="s">
        <v>2411</v>
      </c>
      <c r="B290" t="s">
        <v>2022</v>
      </c>
      <c r="D290">
        <v>0.79058164536227005</v>
      </c>
    </row>
    <row r="291" spans="1:5" x14ac:dyDescent="0.25">
      <c r="A291" t="s">
        <v>2411</v>
      </c>
      <c r="B291" t="s">
        <v>2024</v>
      </c>
      <c r="D291">
        <v>743.94311214740173</v>
      </c>
    </row>
    <row r="292" spans="1:5" x14ac:dyDescent="0.25">
      <c r="A292" t="s">
        <v>2412</v>
      </c>
      <c r="B292" t="s">
        <v>1412</v>
      </c>
      <c r="C292">
        <v>0.23146390181462442</v>
      </c>
      <c r="D292">
        <v>0.17855730236939213</v>
      </c>
      <c r="E292">
        <v>0.20069210384634328</v>
      </c>
    </row>
    <row r="293" spans="1:5" x14ac:dyDescent="0.25">
      <c r="A293" t="s">
        <v>2412</v>
      </c>
      <c r="B293" t="s">
        <v>1413</v>
      </c>
    </row>
    <row r="294" spans="1:5" x14ac:dyDescent="0.25">
      <c r="A294" t="s">
        <v>2412</v>
      </c>
      <c r="B294" t="s">
        <v>1414</v>
      </c>
      <c r="C294">
        <v>0.76853609818537549</v>
      </c>
      <c r="D294">
        <v>0.82144269763060784</v>
      </c>
      <c r="E294">
        <v>0.79930789615365661</v>
      </c>
    </row>
    <row r="295" spans="1:5" x14ac:dyDescent="0.25">
      <c r="A295" t="s">
        <v>2412</v>
      </c>
      <c r="B295" t="s">
        <v>1501</v>
      </c>
      <c r="C295">
        <v>0.80581459993824445</v>
      </c>
    </row>
    <row r="296" spans="1:5" x14ac:dyDescent="0.25">
      <c r="A296" t="s">
        <v>2412</v>
      </c>
      <c r="B296" t="s">
        <v>1505</v>
      </c>
      <c r="C296">
        <v>0.16891150573514871</v>
      </c>
    </row>
    <row r="297" spans="1:5" x14ac:dyDescent="0.25">
      <c r="A297" t="s">
        <v>2412</v>
      </c>
      <c r="B297" t="s">
        <v>1810</v>
      </c>
      <c r="C297">
        <v>2.1174728113106323E-2</v>
      </c>
    </row>
    <row r="298" spans="1:5" x14ac:dyDescent="0.25">
      <c r="A298" t="s">
        <v>2412</v>
      </c>
      <c r="B298" t="s">
        <v>1269</v>
      </c>
      <c r="C298">
        <v>14295.631205149997</v>
      </c>
      <c r="D298">
        <v>2051</v>
      </c>
    </row>
    <row r="299" spans="1:5" x14ac:dyDescent="0.25">
      <c r="A299" t="s">
        <v>2412</v>
      </c>
      <c r="B299" t="s">
        <v>1272</v>
      </c>
      <c r="C299">
        <v>53.679633780000003</v>
      </c>
      <c r="D299">
        <v>11</v>
      </c>
    </row>
    <row r="300" spans="1:5" x14ac:dyDescent="0.25">
      <c r="A300" t="s">
        <v>2412</v>
      </c>
      <c r="B300" t="s">
        <v>1278</v>
      </c>
      <c r="C300">
        <v>6003.3937180099902</v>
      </c>
    </row>
    <row r="301" spans="1:5" x14ac:dyDescent="0.25">
      <c r="A301" t="s">
        <v>2412</v>
      </c>
      <c r="B301" t="s">
        <v>1279</v>
      </c>
      <c r="C301">
        <v>8345.9171209199976</v>
      </c>
    </row>
    <row r="302" spans="1:5" x14ac:dyDescent="0.25">
      <c r="A302" t="s">
        <v>2412</v>
      </c>
      <c r="B302" t="s">
        <v>1300</v>
      </c>
      <c r="C302">
        <v>1117</v>
      </c>
      <c r="D302">
        <v>945</v>
      </c>
    </row>
    <row r="303" spans="1:5" x14ac:dyDescent="0.25">
      <c r="A303" t="s">
        <v>2412</v>
      </c>
      <c r="B303" t="s">
        <v>1307</v>
      </c>
      <c r="C303">
        <v>8.2690871285142978E-2</v>
      </c>
      <c r="D303">
        <v>0.23291278773035801</v>
      </c>
      <c r="E303">
        <v>0.1354678872469775</v>
      </c>
    </row>
    <row r="304" spans="1:5" x14ac:dyDescent="0.25">
      <c r="A304" t="s">
        <v>2412</v>
      </c>
      <c r="B304" t="s">
        <v>1321</v>
      </c>
      <c r="C304">
        <v>1</v>
      </c>
      <c r="D304">
        <v>1</v>
      </c>
      <c r="E304">
        <v>1</v>
      </c>
    </row>
    <row r="305" spans="1:5" x14ac:dyDescent="0.25">
      <c r="A305" t="s">
        <v>2412</v>
      </c>
      <c r="B305" t="s">
        <v>1358</v>
      </c>
      <c r="C305">
        <v>0.29473785947134762</v>
      </c>
      <c r="D305">
        <v>0.3532849431010141</v>
      </c>
      <c r="E305">
        <v>0.32879030374059481</v>
      </c>
    </row>
    <row r="306" spans="1:5" x14ac:dyDescent="0.25">
      <c r="A306" t="s">
        <v>2412</v>
      </c>
      <c r="B306" t="s">
        <v>1359</v>
      </c>
      <c r="C306">
        <v>0.10529713921037671</v>
      </c>
      <c r="D306">
        <v>5.1384296713783625E-2</v>
      </c>
      <c r="E306">
        <v>7.3940085183151275E-2</v>
      </c>
    </row>
    <row r="307" spans="1:5" x14ac:dyDescent="0.25">
      <c r="A307" t="s">
        <v>2412</v>
      </c>
      <c r="B307" t="s">
        <v>1360</v>
      </c>
      <c r="C307">
        <v>0.10078913237104334</v>
      </c>
      <c r="D307">
        <v>9.7139317602117775E-2</v>
      </c>
      <c r="E307">
        <v>9.8666309058475524E-2</v>
      </c>
    </row>
    <row r="308" spans="1:5" x14ac:dyDescent="0.25">
      <c r="A308" t="s">
        <v>2412</v>
      </c>
      <c r="B308" t="s">
        <v>1361</v>
      </c>
      <c r="C308">
        <v>0.28747405757556604</v>
      </c>
      <c r="D308">
        <v>0.30855614283240418</v>
      </c>
      <c r="E308">
        <v>0.29973592424392104</v>
      </c>
    </row>
    <row r="309" spans="1:5" x14ac:dyDescent="0.25">
      <c r="A309" t="s">
        <v>2412</v>
      </c>
      <c r="B309" t="s">
        <v>1362</v>
      </c>
      <c r="C309">
        <v>0.21170181137166633</v>
      </c>
      <c r="D309">
        <v>0.1896352997506803</v>
      </c>
      <c r="E309">
        <v>0.19886737777385735</v>
      </c>
    </row>
    <row r="310" spans="1:5" x14ac:dyDescent="0.25">
      <c r="A310" t="s">
        <v>2412</v>
      </c>
      <c r="B310" t="s">
        <v>1408</v>
      </c>
    </row>
    <row r="311" spans="1:5" x14ac:dyDescent="0.25">
      <c r="A311" t="s">
        <v>2412</v>
      </c>
      <c r="B311" t="s">
        <v>1417</v>
      </c>
      <c r="C311">
        <v>0.18163503054426611</v>
      </c>
      <c r="D311">
        <v>4.1623864438963688E-2</v>
      </c>
      <c r="E311">
        <v>0.10020104382289738</v>
      </c>
    </row>
    <row r="312" spans="1:5" x14ac:dyDescent="0.25">
      <c r="A312" t="s">
        <v>2412</v>
      </c>
      <c r="B312" t="s">
        <v>1418</v>
      </c>
      <c r="C312">
        <v>0.81836496945573378</v>
      </c>
      <c r="D312">
        <v>0.95837613556103629</v>
      </c>
      <c r="E312">
        <v>0.89979895617710259</v>
      </c>
    </row>
    <row r="313" spans="1:5" x14ac:dyDescent="0.25">
      <c r="A313" t="s">
        <v>2412</v>
      </c>
      <c r="B313" t="s">
        <v>1426</v>
      </c>
      <c r="C313">
        <v>0.10792753889457968</v>
      </c>
      <c r="D313">
        <v>7.9592363146637035E-2</v>
      </c>
      <c r="E313">
        <v>9.1447093871572169E-2</v>
      </c>
    </row>
    <row r="314" spans="1:5" x14ac:dyDescent="0.25">
      <c r="A314" t="s">
        <v>2412</v>
      </c>
      <c r="B314" t="s">
        <v>1427</v>
      </c>
      <c r="C314">
        <v>6.5053065674902197E-2</v>
      </c>
      <c r="D314">
        <v>0.15114249352873388</v>
      </c>
      <c r="E314">
        <v>0.11512482437610803</v>
      </c>
    </row>
    <row r="315" spans="1:5" x14ac:dyDescent="0.25">
      <c r="A315" t="s">
        <v>2412</v>
      </c>
      <c r="B315" t="s">
        <v>1428</v>
      </c>
      <c r="C315">
        <v>0.12998830509798318</v>
      </c>
      <c r="D315">
        <v>9.3103127582262135E-2</v>
      </c>
      <c r="E315">
        <v>0.10853496577095076</v>
      </c>
    </row>
    <row r="316" spans="1:5" x14ac:dyDescent="0.25">
      <c r="A316" t="s">
        <v>2412</v>
      </c>
      <c r="B316" t="s">
        <v>1429</v>
      </c>
      <c r="C316">
        <v>0.12784913779475035</v>
      </c>
      <c r="D316">
        <v>6.3474132912501757E-2</v>
      </c>
      <c r="E316">
        <v>9.040702915017032E-2</v>
      </c>
    </row>
    <row r="317" spans="1:5" x14ac:dyDescent="0.25">
      <c r="A317" t="s">
        <v>2412</v>
      </c>
      <c r="B317" t="s">
        <v>1430</v>
      </c>
      <c r="C317">
        <v>0.56918195253778459</v>
      </c>
      <c r="D317">
        <v>0.61268788282986508</v>
      </c>
      <c r="E317">
        <v>0.59448608683119863</v>
      </c>
    </row>
    <row r="318" spans="1:5" x14ac:dyDescent="0.25">
      <c r="A318" t="s">
        <v>2412</v>
      </c>
      <c r="B318" t="s">
        <v>1431</v>
      </c>
      <c r="C318">
        <v>1.0064644422493204E-3</v>
      </c>
      <c r="E318">
        <v>4.210796168417632E-4</v>
      </c>
    </row>
    <row r="319" spans="1:5" x14ac:dyDescent="0.25">
      <c r="A319" t="s">
        <v>2412</v>
      </c>
      <c r="B319" t="s">
        <v>1433</v>
      </c>
      <c r="C319">
        <v>405.50261629999994</v>
      </c>
      <c r="D319">
        <v>471</v>
      </c>
    </row>
    <row r="320" spans="1:5" x14ac:dyDescent="0.25">
      <c r="A320" t="s">
        <v>2412</v>
      </c>
      <c r="B320" t="s">
        <v>1434</v>
      </c>
      <c r="C320">
        <v>1009.5735635600005</v>
      </c>
      <c r="D320">
        <v>303</v>
      </c>
    </row>
    <row r="321" spans="1:4" x14ac:dyDescent="0.25">
      <c r="A321" t="s">
        <v>2412</v>
      </c>
      <c r="B321" t="s">
        <v>1435</v>
      </c>
      <c r="C321">
        <v>2680.1764312500009</v>
      </c>
      <c r="D321">
        <v>280</v>
      </c>
    </row>
    <row r="322" spans="1:4" x14ac:dyDescent="0.25">
      <c r="A322" t="s">
        <v>2412</v>
      </c>
      <c r="B322" t="s">
        <v>1436</v>
      </c>
      <c r="C322">
        <v>1658.27410639</v>
      </c>
      <c r="D322">
        <v>59</v>
      </c>
    </row>
    <row r="323" spans="1:4" x14ac:dyDescent="0.25">
      <c r="A323" t="s">
        <v>2412</v>
      </c>
      <c r="B323" t="s">
        <v>1437</v>
      </c>
      <c r="C323">
        <v>249.86700051000003</v>
      </c>
      <c r="D323">
        <v>4</v>
      </c>
    </row>
    <row r="324" spans="1:4" x14ac:dyDescent="0.25">
      <c r="A324" t="s">
        <v>2412</v>
      </c>
      <c r="B324" t="s">
        <v>1438</v>
      </c>
      <c r="D324">
        <v>0</v>
      </c>
    </row>
    <row r="325" spans="1:4" x14ac:dyDescent="0.25">
      <c r="A325" t="s">
        <v>2412</v>
      </c>
      <c r="B325" t="s">
        <v>1477</v>
      </c>
      <c r="C325">
        <v>0.69491778883140443</v>
      </c>
    </row>
    <row r="326" spans="1:4" x14ac:dyDescent="0.25">
      <c r="A326" t="s">
        <v>2412</v>
      </c>
      <c r="B326" t="s">
        <v>1478</v>
      </c>
      <c r="C326">
        <v>855.62369122692769</v>
      </c>
    </row>
    <row r="327" spans="1:4" x14ac:dyDescent="0.25">
      <c r="A327" t="s">
        <v>2412</v>
      </c>
      <c r="B327" t="s">
        <v>1479</v>
      </c>
      <c r="C327">
        <v>615.91618100740459</v>
      </c>
    </row>
    <row r="328" spans="1:4" x14ac:dyDescent="0.25">
      <c r="A328" t="s">
        <v>2412</v>
      </c>
      <c r="B328" t="s">
        <v>1480</v>
      </c>
      <c r="C328">
        <v>1204.0092950435437</v>
      </c>
    </row>
    <row r="329" spans="1:4" x14ac:dyDescent="0.25">
      <c r="A329" t="s">
        <v>2412</v>
      </c>
      <c r="B329" t="s">
        <v>1481</v>
      </c>
      <c r="C329">
        <v>2519.735080505794</v>
      </c>
    </row>
    <row r="330" spans="1:4" x14ac:dyDescent="0.25">
      <c r="A330" t="s">
        <v>2412</v>
      </c>
      <c r="B330" t="s">
        <v>1482</v>
      </c>
      <c r="C330">
        <v>746.58479907700519</v>
      </c>
    </row>
    <row r="331" spans="1:4" x14ac:dyDescent="0.25">
      <c r="A331" t="s">
        <v>2412</v>
      </c>
      <c r="B331" t="s">
        <v>1483</v>
      </c>
      <c r="C331">
        <v>29.430932168673966</v>
      </c>
    </row>
    <row r="332" spans="1:4" x14ac:dyDescent="0.25">
      <c r="A332" t="s">
        <v>2412</v>
      </c>
      <c r="B332" t="s">
        <v>1484</v>
      </c>
      <c r="C332">
        <v>16.555361682118949</v>
      </c>
    </row>
    <row r="333" spans="1:4" x14ac:dyDescent="0.25">
      <c r="A333" t="s">
        <v>2412</v>
      </c>
      <c r="B333" t="s">
        <v>1485</v>
      </c>
      <c r="C333">
        <v>12.35521710852518</v>
      </c>
    </row>
    <row r="334" spans="1:4" x14ac:dyDescent="0.25">
      <c r="A334" t="s">
        <v>2412</v>
      </c>
      <c r="B334" t="s">
        <v>1496</v>
      </c>
      <c r="C334">
        <v>1.2189436598247489E-2</v>
      </c>
    </row>
    <row r="335" spans="1:4" x14ac:dyDescent="0.25">
      <c r="A335" t="s">
        <v>2412</v>
      </c>
      <c r="B335" t="s">
        <v>1499</v>
      </c>
      <c r="C335">
        <v>1.3084457728359391E-2</v>
      </c>
    </row>
    <row r="336" spans="1:4" x14ac:dyDescent="0.25">
      <c r="A336" t="s">
        <v>2412</v>
      </c>
      <c r="B336" t="s">
        <v>1518</v>
      </c>
      <c r="C336">
        <v>2410.4208310999993</v>
      </c>
      <c r="D336">
        <v>394</v>
      </c>
    </row>
    <row r="337" spans="1:4" x14ac:dyDescent="0.25">
      <c r="A337" t="s">
        <v>2412</v>
      </c>
      <c r="B337" t="s">
        <v>1527</v>
      </c>
      <c r="C337">
        <v>11.106353110000001</v>
      </c>
      <c r="D337">
        <v>2</v>
      </c>
    </row>
    <row r="338" spans="1:4" x14ac:dyDescent="0.25">
      <c r="A338" t="s">
        <v>2412</v>
      </c>
      <c r="B338" t="s">
        <v>1528</v>
      </c>
      <c r="C338">
        <v>4.6422363300000002</v>
      </c>
      <c r="D338">
        <v>1</v>
      </c>
    </row>
    <row r="339" spans="1:4" x14ac:dyDescent="0.25">
      <c r="A339" t="s">
        <v>2412</v>
      </c>
      <c r="B339" t="s">
        <v>1529</v>
      </c>
      <c r="C339">
        <v>12.55525909</v>
      </c>
      <c r="D339">
        <v>1</v>
      </c>
    </row>
    <row r="340" spans="1:4" x14ac:dyDescent="0.25">
      <c r="A340" t="s">
        <v>2412</v>
      </c>
      <c r="B340" t="s">
        <v>1519</v>
      </c>
      <c r="C340">
        <v>1346.6511673000011</v>
      </c>
      <c r="D340">
        <v>255</v>
      </c>
    </row>
    <row r="341" spans="1:4" x14ac:dyDescent="0.25">
      <c r="A341" t="s">
        <v>2412</v>
      </c>
      <c r="B341" t="s">
        <v>1520</v>
      </c>
      <c r="C341">
        <v>25.37578525</v>
      </c>
      <c r="D341">
        <v>7</v>
      </c>
    </row>
    <row r="342" spans="1:4" x14ac:dyDescent="0.25">
      <c r="A342" t="s">
        <v>2412</v>
      </c>
      <c r="B342" t="s">
        <v>1525</v>
      </c>
      <c r="C342">
        <v>1376.0390035800001</v>
      </c>
      <c r="D342">
        <v>219</v>
      </c>
    </row>
    <row r="343" spans="1:4" x14ac:dyDescent="0.25">
      <c r="A343" t="s">
        <v>2412</v>
      </c>
      <c r="B343" t="s">
        <v>1526</v>
      </c>
      <c r="C343">
        <v>816.60308225000006</v>
      </c>
      <c r="D343">
        <v>132</v>
      </c>
    </row>
    <row r="344" spans="1:4" x14ac:dyDescent="0.25">
      <c r="A344" t="s">
        <v>2412</v>
      </c>
      <c r="B344" t="s">
        <v>1540</v>
      </c>
      <c r="C344">
        <v>2410.4208310999993</v>
      </c>
      <c r="D344">
        <v>394</v>
      </c>
    </row>
    <row r="345" spans="1:4" x14ac:dyDescent="0.25">
      <c r="A345" t="s">
        <v>2412</v>
      </c>
      <c r="B345" t="s">
        <v>1549</v>
      </c>
      <c r="C345">
        <v>11.106353110000001</v>
      </c>
      <c r="D345">
        <v>2</v>
      </c>
    </row>
    <row r="346" spans="1:4" x14ac:dyDescent="0.25">
      <c r="A346" t="s">
        <v>2412</v>
      </c>
      <c r="B346" t="s">
        <v>1703</v>
      </c>
      <c r="C346">
        <v>4.6422363300000002</v>
      </c>
      <c r="D346">
        <v>1</v>
      </c>
    </row>
    <row r="347" spans="1:4" x14ac:dyDescent="0.25">
      <c r="A347" t="s">
        <v>2412</v>
      </c>
      <c r="B347" t="s">
        <v>1719</v>
      </c>
      <c r="C347">
        <v>12.55525909</v>
      </c>
      <c r="D347">
        <v>1</v>
      </c>
    </row>
    <row r="348" spans="1:4" x14ac:dyDescent="0.25">
      <c r="A348" t="s">
        <v>2412</v>
      </c>
      <c r="B348" t="s">
        <v>1541</v>
      </c>
      <c r="C348">
        <v>1346.6511673000011</v>
      </c>
      <c r="D348">
        <v>255</v>
      </c>
    </row>
    <row r="349" spans="1:4" x14ac:dyDescent="0.25">
      <c r="A349" t="s">
        <v>2412</v>
      </c>
      <c r="B349" t="s">
        <v>1542</v>
      </c>
      <c r="C349">
        <v>25.37578525</v>
      </c>
      <c r="D349">
        <v>7</v>
      </c>
    </row>
    <row r="350" spans="1:4" x14ac:dyDescent="0.25">
      <c r="A350" t="s">
        <v>2412</v>
      </c>
      <c r="B350" t="s">
        <v>1547</v>
      </c>
      <c r="C350">
        <v>1376.0390035800001</v>
      </c>
      <c r="D350">
        <v>219</v>
      </c>
    </row>
    <row r="351" spans="1:4" x14ac:dyDescent="0.25">
      <c r="A351" t="s">
        <v>2412</v>
      </c>
      <c r="B351" t="s">
        <v>1548</v>
      </c>
      <c r="C351">
        <v>816.60308225000006</v>
      </c>
      <c r="D351">
        <v>132</v>
      </c>
    </row>
    <row r="352" spans="1:4" x14ac:dyDescent="0.25">
      <c r="A352" t="s">
        <v>2412</v>
      </c>
      <c r="B352" t="s">
        <v>1551</v>
      </c>
      <c r="C352">
        <v>285.81854511</v>
      </c>
      <c r="D352">
        <v>80</v>
      </c>
    </row>
    <row r="353" spans="1:4" x14ac:dyDescent="0.25">
      <c r="A353" t="s">
        <v>2412</v>
      </c>
      <c r="B353" t="s">
        <v>1733</v>
      </c>
      <c r="C353">
        <v>405.30946235000016</v>
      </c>
      <c r="D353">
        <v>148</v>
      </c>
    </row>
    <row r="354" spans="1:4" x14ac:dyDescent="0.25">
      <c r="A354" t="s">
        <v>2412</v>
      </c>
      <c r="B354" t="s">
        <v>1734</v>
      </c>
      <c r="C354">
        <v>1320.0369221699998</v>
      </c>
      <c r="D354">
        <v>225</v>
      </c>
    </row>
    <row r="355" spans="1:4" x14ac:dyDescent="0.25">
      <c r="A355" t="s">
        <v>2412</v>
      </c>
      <c r="B355" t="s">
        <v>2287</v>
      </c>
      <c r="C355">
        <v>1703.2646048099994</v>
      </c>
      <c r="D355">
        <v>183</v>
      </c>
    </row>
    <row r="356" spans="1:4" x14ac:dyDescent="0.25">
      <c r="A356" t="s">
        <v>2412</v>
      </c>
      <c r="B356" t="s">
        <v>2288</v>
      </c>
      <c r="C356">
        <v>14.36135032</v>
      </c>
      <c r="D356">
        <v>5</v>
      </c>
    </row>
    <row r="357" spans="1:4" x14ac:dyDescent="0.25">
      <c r="A357" t="s">
        <v>2412</v>
      </c>
      <c r="B357" t="s">
        <v>1552</v>
      </c>
      <c r="C357">
        <v>106.76481039999999</v>
      </c>
      <c r="D357">
        <v>28</v>
      </c>
    </row>
    <row r="358" spans="1:4" x14ac:dyDescent="0.25">
      <c r="A358" t="s">
        <v>2412</v>
      </c>
      <c r="B358" t="s">
        <v>1553</v>
      </c>
      <c r="C358">
        <v>82.43469936999999</v>
      </c>
      <c r="D358">
        <v>7</v>
      </c>
    </row>
    <row r="359" spans="1:4" x14ac:dyDescent="0.25">
      <c r="A359" t="s">
        <v>2412</v>
      </c>
      <c r="B359" t="s">
        <v>1554</v>
      </c>
      <c r="C359">
        <v>226.60176167000009</v>
      </c>
      <c r="D359">
        <v>26</v>
      </c>
    </row>
    <row r="360" spans="1:4" x14ac:dyDescent="0.25">
      <c r="A360" t="s">
        <v>2412</v>
      </c>
      <c r="B360" t="s">
        <v>1555</v>
      </c>
      <c r="C360">
        <v>74.662816750000005</v>
      </c>
      <c r="D360">
        <v>16</v>
      </c>
    </row>
    <row r="361" spans="1:4" x14ac:dyDescent="0.25">
      <c r="A361" t="s">
        <v>2412</v>
      </c>
      <c r="B361" t="s">
        <v>1556</v>
      </c>
      <c r="C361">
        <v>92.574501370000007</v>
      </c>
      <c r="D361">
        <v>21</v>
      </c>
    </row>
    <row r="362" spans="1:4" x14ac:dyDescent="0.25">
      <c r="A362" t="s">
        <v>2412</v>
      </c>
      <c r="B362" t="s">
        <v>1645</v>
      </c>
      <c r="C362">
        <v>104.43432915999999</v>
      </c>
      <c r="D362">
        <v>23</v>
      </c>
    </row>
    <row r="363" spans="1:4" x14ac:dyDescent="0.25">
      <c r="A363" t="s">
        <v>2412</v>
      </c>
      <c r="B363" t="s">
        <v>1646</v>
      </c>
      <c r="C363">
        <v>339.98881324000001</v>
      </c>
      <c r="D363">
        <v>44</v>
      </c>
    </row>
    <row r="364" spans="1:4" x14ac:dyDescent="0.25">
      <c r="A364" t="s">
        <v>2412</v>
      </c>
      <c r="B364" t="s">
        <v>1732</v>
      </c>
      <c r="C364">
        <v>1247.1411012900007</v>
      </c>
      <c r="D364">
        <v>204</v>
      </c>
    </row>
    <row r="365" spans="1:4" x14ac:dyDescent="0.25">
      <c r="A365" t="s">
        <v>2412</v>
      </c>
      <c r="B365" t="s">
        <v>1647</v>
      </c>
      <c r="C365">
        <v>62.880422620000004</v>
      </c>
      <c r="D365">
        <v>51</v>
      </c>
    </row>
    <row r="366" spans="1:4" x14ac:dyDescent="0.25">
      <c r="A366" t="s">
        <v>2412</v>
      </c>
      <c r="B366" t="s">
        <v>1648</v>
      </c>
      <c r="C366">
        <v>8.8565459299999993</v>
      </c>
      <c r="D366">
        <v>5</v>
      </c>
    </row>
    <row r="367" spans="1:4" x14ac:dyDescent="0.25">
      <c r="A367" t="s">
        <v>2412</v>
      </c>
      <c r="B367" t="s">
        <v>1650</v>
      </c>
      <c r="C367">
        <v>1.4410185500000001</v>
      </c>
      <c r="D367">
        <v>1</v>
      </c>
    </row>
    <row r="368" spans="1:4" x14ac:dyDescent="0.25">
      <c r="A368" t="s">
        <v>2412</v>
      </c>
      <c r="B368" t="s">
        <v>1652</v>
      </c>
      <c r="C368">
        <v>5930.2157309100021</v>
      </c>
      <c r="D368">
        <v>954</v>
      </c>
    </row>
    <row r="369" spans="1:4" x14ac:dyDescent="0.25">
      <c r="A369" t="s">
        <v>2412</v>
      </c>
      <c r="B369" t="s">
        <v>1712</v>
      </c>
      <c r="C369">
        <v>2436.0143687500017</v>
      </c>
      <c r="D369">
        <v>300</v>
      </c>
    </row>
    <row r="370" spans="1:4" x14ac:dyDescent="0.25">
      <c r="A370" t="s">
        <v>2412</v>
      </c>
      <c r="B370" t="s">
        <v>1713</v>
      </c>
      <c r="C370">
        <v>3567.3793492600021</v>
      </c>
      <c r="D370">
        <v>710</v>
      </c>
    </row>
    <row r="371" spans="1:4" x14ac:dyDescent="0.25">
      <c r="A371" t="s">
        <v>2412</v>
      </c>
      <c r="B371" t="s">
        <v>1913</v>
      </c>
      <c r="D371">
        <v>1459.0624112667251</v>
      </c>
    </row>
    <row r="372" spans="1:4" x14ac:dyDescent="0.25">
      <c r="A372" t="s">
        <v>2412</v>
      </c>
      <c r="B372" t="s">
        <v>1914</v>
      </c>
      <c r="D372">
        <v>0.67479169682328721</v>
      </c>
    </row>
    <row r="373" spans="1:4" x14ac:dyDescent="0.25">
      <c r="A373" t="s">
        <v>2412</v>
      </c>
      <c r="B373" t="s">
        <v>1916</v>
      </c>
      <c r="D373">
        <v>0.25461620304794774</v>
      </c>
    </row>
    <row r="374" spans="1:4" x14ac:dyDescent="0.25">
      <c r="A374" t="s">
        <v>2412</v>
      </c>
      <c r="B374" t="s">
        <v>1917</v>
      </c>
      <c r="D374">
        <v>986.64158014708914</v>
      </c>
    </row>
    <row r="375" spans="1:4" x14ac:dyDescent="0.25">
      <c r="A375" t="s">
        <v>2412</v>
      </c>
      <c r="B375" t="s">
        <v>1559</v>
      </c>
      <c r="C375">
        <v>321.16906134999999</v>
      </c>
      <c r="D375">
        <v>311</v>
      </c>
    </row>
    <row r="376" spans="1:4" x14ac:dyDescent="0.25">
      <c r="A376" t="s">
        <v>2412</v>
      </c>
      <c r="B376" t="s">
        <v>1560</v>
      </c>
      <c r="C376">
        <v>1017.8966470299998</v>
      </c>
      <c r="D376">
        <v>318</v>
      </c>
    </row>
    <row r="377" spans="1:4" x14ac:dyDescent="0.25">
      <c r="A377" t="s">
        <v>2412</v>
      </c>
      <c r="B377" t="s">
        <v>1561</v>
      </c>
      <c r="C377">
        <v>2291.5070367299986</v>
      </c>
      <c r="D377">
        <v>237</v>
      </c>
    </row>
    <row r="378" spans="1:4" x14ac:dyDescent="0.25">
      <c r="A378" t="s">
        <v>2412</v>
      </c>
      <c r="B378" t="s">
        <v>1562</v>
      </c>
      <c r="C378">
        <v>1444.8657219000002</v>
      </c>
      <c r="D378">
        <v>49</v>
      </c>
    </row>
    <row r="379" spans="1:4" x14ac:dyDescent="0.25">
      <c r="A379" t="s">
        <v>2412</v>
      </c>
      <c r="B379" t="s">
        <v>1563</v>
      </c>
      <c r="C379">
        <v>1326.6078311100005</v>
      </c>
      <c r="D379">
        <v>20</v>
      </c>
    </row>
    <row r="380" spans="1:4" x14ac:dyDescent="0.25">
      <c r="A380" t="s">
        <v>2412</v>
      </c>
      <c r="B380" t="s">
        <v>1564</v>
      </c>
      <c r="C380">
        <v>1943.8708228</v>
      </c>
      <c r="D380">
        <v>10</v>
      </c>
    </row>
    <row r="381" spans="1:4" x14ac:dyDescent="0.25">
      <c r="A381" t="s">
        <v>2412</v>
      </c>
      <c r="B381" t="s">
        <v>1582</v>
      </c>
      <c r="C381">
        <v>0.52776276804605649</v>
      </c>
    </row>
    <row r="382" spans="1:4" x14ac:dyDescent="0.25">
      <c r="A382" t="s">
        <v>2412</v>
      </c>
      <c r="B382" t="s">
        <v>1583</v>
      </c>
      <c r="C382">
        <v>2488.9935293656868</v>
      </c>
    </row>
    <row r="383" spans="1:4" x14ac:dyDescent="0.25">
      <c r="A383" t="s">
        <v>2412</v>
      </c>
      <c r="B383" t="s">
        <v>1584</v>
      </c>
      <c r="C383">
        <v>2923.6967807751225</v>
      </c>
    </row>
    <row r="384" spans="1:4" x14ac:dyDescent="0.25">
      <c r="A384" t="s">
        <v>2412</v>
      </c>
      <c r="B384" t="s">
        <v>1585</v>
      </c>
      <c r="C384">
        <v>2713.423142647167</v>
      </c>
    </row>
    <row r="385" spans="1:4" x14ac:dyDescent="0.25">
      <c r="A385" t="s">
        <v>2412</v>
      </c>
      <c r="B385" t="s">
        <v>1586</v>
      </c>
      <c r="C385">
        <v>182.15824055420791</v>
      </c>
    </row>
    <row r="386" spans="1:4" x14ac:dyDescent="0.25">
      <c r="A386" t="s">
        <v>2412</v>
      </c>
      <c r="B386" t="s">
        <v>1587</v>
      </c>
      <c r="C386">
        <v>18.695961703168368</v>
      </c>
    </row>
    <row r="387" spans="1:4" x14ac:dyDescent="0.25">
      <c r="A387" t="s">
        <v>2412</v>
      </c>
      <c r="B387" t="s">
        <v>1588</v>
      </c>
      <c r="C387">
        <v>2.7664713332250273</v>
      </c>
    </row>
    <row r="388" spans="1:4" x14ac:dyDescent="0.25">
      <c r="A388" t="s">
        <v>2412</v>
      </c>
      <c r="B388" t="s">
        <v>1589</v>
      </c>
      <c r="C388">
        <v>1.9032097387147848</v>
      </c>
    </row>
    <row r="389" spans="1:4" x14ac:dyDescent="0.25">
      <c r="A389" t="s">
        <v>2412</v>
      </c>
      <c r="B389" t="s">
        <v>1590</v>
      </c>
      <c r="C389">
        <v>9.9690844027088144</v>
      </c>
    </row>
    <row r="390" spans="1:4" x14ac:dyDescent="0.25">
      <c r="A390" t="s">
        <v>2412</v>
      </c>
      <c r="B390" t="s">
        <v>1663</v>
      </c>
      <c r="C390">
        <v>0.11200444401572927</v>
      </c>
    </row>
    <row r="391" spans="1:4" x14ac:dyDescent="0.25">
      <c r="A391" t="s">
        <v>2412</v>
      </c>
      <c r="B391" t="s">
        <v>1664</v>
      </c>
      <c r="C391">
        <v>0.53649076322919753</v>
      </c>
    </row>
    <row r="392" spans="1:4" x14ac:dyDescent="0.25">
      <c r="A392" t="s">
        <v>2412</v>
      </c>
      <c r="B392" t="s">
        <v>1665</v>
      </c>
      <c r="C392">
        <v>9.2437516694984598E-3</v>
      </c>
    </row>
    <row r="393" spans="1:4" x14ac:dyDescent="0.25">
      <c r="A393" t="s">
        <v>2412</v>
      </c>
      <c r="B393" t="s">
        <v>1667</v>
      </c>
      <c r="C393">
        <v>0.11609262478312217</v>
      </c>
    </row>
    <row r="394" spans="1:4" x14ac:dyDescent="0.25">
      <c r="A394" t="s">
        <v>2412</v>
      </c>
      <c r="B394" t="s">
        <v>1668</v>
      </c>
      <c r="C394">
        <v>8.2360088440972867E-2</v>
      </c>
    </row>
    <row r="395" spans="1:4" x14ac:dyDescent="0.25">
      <c r="A395" t="s">
        <v>2412</v>
      </c>
      <c r="B395" t="s">
        <v>1669</v>
      </c>
      <c r="C395">
        <v>3.1196009105743413E-3</v>
      </c>
    </row>
    <row r="396" spans="1:4" x14ac:dyDescent="0.25">
      <c r="A396" t="s">
        <v>2412</v>
      </c>
      <c r="B396" t="s">
        <v>1671</v>
      </c>
      <c r="C396">
        <v>0.11951399883779912</v>
      </c>
    </row>
    <row r="397" spans="1:4" x14ac:dyDescent="0.25">
      <c r="A397" t="s">
        <v>2412</v>
      </c>
      <c r="B397" t="s">
        <v>1705</v>
      </c>
      <c r="C397">
        <v>1984.4881334500005</v>
      </c>
      <c r="D397">
        <v>219</v>
      </c>
    </row>
    <row r="398" spans="1:4" x14ac:dyDescent="0.25">
      <c r="A398" t="s">
        <v>2412</v>
      </c>
      <c r="B398" t="s">
        <v>1706</v>
      </c>
      <c r="C398">
        <v>1541.3809931900005</v>
      </c>
      <c r="D398">
        <v>157</v>
      </c>
    </row>
    <row r="399" spans="1:4" x14ac:dyDescent="0.25">
      <c r="A399" t="s">
        <v>2412</v>
      </c>
      <c r="B399" t="s">
        <v>1815</v>
      </c>
      <c r="C399">
        <v>2009.4595019600004</v>
      </c>
      <c r="D399">
        <v>164</v>
      </c>
    </row>
    <row r="400" spans="1:4" x14ac:dyDescent="0.25">
      <c r="A400" t="s">
        <v>2412</v>
      </c>
      <c r="B400" t="s">
        <v>1816</v>
      </c>
      <c r="C400">
        <v>2810.5884923199997</v>
      </c>
      <c r="D400">
        <v>184</v>
      </c>
    </row>
    <row r="401" spans="1:4" x14ac:dyDescent="0.25">
      <c r="A401" t="s">
        <v>2412</v>
      </c>
      <c r="B401" t="s">
        <v>1827</v>
      </c>
      <c r="C401">
        <v>1984.4881334500005</v>
      </c>
      <c r="D401">
        <v>219</v>
      </c>
    </row>
    <row r="402" spans="1:4" x14ac:dyDescent="0.25">
      <c r="A402" t="s">
        <v>2412</v>
      </c>
      <c r="B402" t="s">
        <v>1828</v>
      </c>
      <c r="C402">
        <v>1541.3809931900005</v>
      </c>
      <c r="D402">
        <v>157</v>
      </c>
    </row>
    <row r="403" spans="1:4" x14ac:dyDescent="0.25">
      <c r="A403" t="s">
        <v>2412</v>
      </c>
      <c r="B403" t="s">
        <v>1834</v>
      </c>
      <c r="C403">
        <v>2009.4595019600004</v>
      </c>
      <c r="D403">
        <v>164</v>
      </c>
    </row>
    <row r="404" spans="1:4" x14ac:dyDescent="0.25">
      <c r="A404" t="s">
        <v>2412</v>
      </c>
      <c r="B404" t="s">
        <v>1835</v>
      </c>
      <c r="C404">
        <v>2810.5884923199997</v>
      </c>
      <c r="D404">
        <v>184</v>
      </c>
    </row>
    <row r="405" spans="1:4" x14ac:dyDescent="0.25">
      <c r="A405" t="s">
        <v>2412</v>
      </c>
      <c r="B405" t="s">
        <v>1838</v>
      </c>
      <c r="C405">
        <v>596.75030222999987</v>
      </c>
      <c r="D405">
        <v>34</v>
      </c>
    </row>
    <row r="406" spans="1:4" x14ac:dyDescent="0.25">
      <c r="A406" t="s">
        <v>2412</v>
      </c>
      <c r="B406" t="s">
        <v>2007</v>
      </c>
      <c r="C406">
        <v>854.51801405999993</v>
      </c>
      <c r="D406">
        <v>124</v>
      </c>
    </row>
    <row r="407" spans="1:4" x14ac:dyDescent="0.25">
      <c r="A407" t="s">
        <v>2412</v>
      </c>
      <c r="B407" t="s">
        <v>2008</v>
      </c>
      <c r="C407">
        <v>689.61065468999993</v>
      </c>
      <c r="D407">
        <v>101</v>
      </c>
    </row>
    <row r="408" spans="1:4" x14ac:dyDescent="0.25">
      <c r="A408" t="s">
        <v>2412</v>
      </c>
      <c r="B408" t="s">
        <v>2301</v>
      </c>
      <c r="C408">
        <v>1089.6567216900003</v>
      </c>
      <c r="D408">
        <v>85</v>
      </c>
    </row>
    <row r="409" spans="1:4" x14ac:dyDescent="0.25">
      <c r="A409" t="s">
        <v>2412</v>
      </c>
      <c r="B409" t="s">
        <v>2302</v>
      </c>
      <c r="C409">
        <v>442.17252341000005</v>
      </c>
      <c r="D409">
        <v>7</v>
      </c>
    </row>
    <row r="410" spans="1:4" x14ac:dyDescent="0.25">
      <c r="A410" t="s">
        <v>2412</v>
      </c>
      <c r="B410" t="s">
        <v>1839</v>
      </c>
      <c r="C410">
        <v>315.58869098999998</v>
      </c>
      <c r="D410">
        <v>16</v>
      </c>
    </row>
    <row r="411" spans="1:4" x14ac:dyDescent="0.25">
      <c r="A411" t="s">
        <v>2412</v>
      </c>
      <c r="B411" t="s">
        <v>1840</v>
      </c>
      <c r="C411">
        <v>237.69328456999997</v>
      </c>
      <c r="D411">
        <v>18</v>
      </c>
    </row>
    <row r="412" spans="1:4" x14ac:dyDescent="0.25">
      <c r="A412" t="s">
        <v>2412</v>
      </c>
      <c r="B412" t="s">
        <v>1841</v>
      </c>
      <c r="C412">
        <v>373.27417315999998</v>
      </c>
      <c r="D412">
        <v>39</v>
      </c>
    </row>
    <row r="413" spans="1:4" x14ac:dyDescent="0.25">
      <c r="A413" t="s">
        <v>2412</v>
      </c>
      <c r="B413" t="s">
        <v>1842</v>
      </c>
      <c r="C413">
        <v>667.10455818999992</v>
      </c>
      <c r="D413">
        <v>46</v>
      </c>
    </row>
    <row r="414" spans="1:4" x14ac:dyDescent="0.25">
      <c r="A414" t="s">
        <v>2412</v>
      </c>
      <c r="B414" t="s">
        <v>2003</v>
      </c>
      <c r="C414">
        <v>569.35046821999981</v>
      </c>
      <c r="D414">
        <v>41</v>
      </c>
    </row>
    <row r="415" spans="1:4" x14ac:dyDescent="0.25">
      <c r="A415" t="s">
        <v>2412</v>
      </c>
      <c r="B415" t="s">
        <v>2004</v>
      </c>
      <c r="C415">
        <v>780.58876755999972</v>
      </c>
      <c r="D415">
        <v>49</v>
      </c>
    </row>
    <row r="416" spans="1:4" x14ac:dyDescent="0.25">
      <c r="A416" t="s">
        <v>2412</v>
      </c>
      <c r="B416" t="s">
        <v>2005</v>
      </c>
      <c r="C416">
        <v>476.21981506999998</v>
      </c>
      <c r="D416">
        <v>37</v>
      </c>
    </row>
    <row r="417" spans="1:5" x14ac:dyDescent="0.25">
      <c r="A417" t="s">
        <v>2412</v>
      </c>
      <c r="B417" t="s">
        <v>2006</v>
      </c>
      <c r="C417">
        <v>1253.3891470799999</v>
      </c>
      <c r="D417">
        <v>126</v>
      </c>
    </row>
    <row r="418" spans="1:5" x14ac:dyDescent="0.25">
      <c r="A418" t="s">
        <v>2412</v>
      </c>
      <c r="B418" t="s">
        <v>2009</v>
      </c>
      <c r="C418">
        <v>1382.0550966499998</v>
      </c>
      <c r="D418">
        <v>124</v>
      </c>
    </row>
    <row r="419" spans="1:5" x14ac:dyDescent="0.25">
      <c r="A419" t="s">
        <v>2412</v>
      </c>
      <c r="B419" t="s">
        <v>2010</v>
      </c>
      <c r="C419">
        <v>6963.8620242699972</v>
      </c>
      <c r="D419">
        <v>599</v>
      </c>
    </row>
    <row r="420" spans="1:5" x14ac:dyDescent="0.25">
      <c r="A420" t="s">
        <v>2412</v>
      </c>
      <c r="B420" t="s">
        <v>2016</v>
      </c>
      <c r="D420">
        <v>412.85734134967856</v>
      </c>
    </row>
    <row r="421" spans="1:5" x14ac:dyDescent="0.25">
      <c r="A421" t="s">
        <v>2412</v>
      </c>
      <c r="B421" t="s">
        <v>2028</v>
      </c>
      <c r="D421">
        <v>56.790666220599753</v>
      </c>
    </row>
    <row r="422" spans="1:5" x14ac:dyDescent="0.25">
      <c r="A422" t="s">
        <v>2412</v>
      </c>
      <c r="B422" t="s">
        <v>2017</v>
      </c>
      <c r="D422">
        <v>1783.2016887988157</v>
      </c>
    </row>
    <row r="423" spans="1:5" x14ac:dyDescent="0.25">
      <c r="A423" t="s">
        <v>2412</v>
      </c>
      <c r="B423" t="s">
        <v>2018</v>
      </c>
      <c r="D423">
        <v>10.080782125728801</v>
      </c>
    </row>
    <row r="424" spans="1:5" x14ac:dyDescent="0.25">
      <c r="A424" t="s">
        <v>2412</v>
      </c>
      <c r="B424" t="s">
        <v>2020</v>
      </c>
      <c r="D424">
        <v>3760.8590688372892</v>
      </c>
    </row>
    <row r="425" spans="1:5" x14ac:dyDescent="0.25">
      <c r="A425" t="s">
        <v>2412</v>
      </c>
      <c r="B425" t="s">
        <v>2021</v>
      </c>
      <c r="D425">
        <v>17213.970182806854</v>
      </c>
    </row>
    <row r="426" spans="1:5" x14ac:dyDescent="0.25">
      <c r="A426" t="s">
        <v>2412</v>
      </c>
      <c r="B426" t="s">
        <v>2022</v>
      </c>
    </row>
    <row r="427" spans="1:5" x14ac:dyDescent="0.25">
      <c r="A427" t="s">
        <v>2412</v>
      </c>
      <c r="B427" t="s">
        <v>2024</v>
      </c>
      <c r="D427">
        <v>271.74923860959615</v>
      </c>
    </row>
    <row r="428" spans="1:5" x14ac:dyDescent="0.25">
      <c r="A428" t="s">
        <v>2413</v>
      </c>
      <c r="B428" t="s">
        <v>1412</v>
      </c>
      <c r="C428">
        <v>0.49660718279388655</v>
      </c>
      <c r="D428">
        <v>0.2573256348407853</v>
      </c>
      <c r="E428">
        <v>0.45230924595519889</v>
      </c>
    </row>
    <row r="429" spans="1:5" x14ac:dyDescent="0.25">
      <c r="A429" t="s">
        <v>2413</v>
      </c>
      <c r="B429" t="s">
        <v>1413</v>
      </c>
      <c r="C429">
        <v>3.648787874893502E-2</v>
      </c>
      <c r="D429">
        <v>4.9466573444409748E-4</v>
      </c>
      <c r="E429">
        <v>2.9824493751735605E-2</v>
      </c>
    </row>
    <row r="430" spans="1:5" x14ac:dyDescent="0.25">
      <c r="A430" t="s">
        <v>2413</v>
      </c>
      <c r="B430" t="s">
        <v>1414</v>
      </c>
      <c r="C430">
        <v>0.4669049384571784</v>
      </c>
      <c r="D430">
        <v>0.74217969942477058</v>
      </c>
      <c r="E430">
        <v>0.51786626029306526</v>
      </c>
    </row>
    <row r="431" spans="1:5" x14ac:dyDescent="0.25">
      <c r="A431" t="s">
        <v>2413</v>
      </c>
      <c r="B431" t="s">
        <v>1501</v>
      </c>
      <c r="C431">
        <v>0.28236072184871835</v>
      </c>
    </row>
    <row r="432" spans="1:5" x14ac:dyDescent="0.25">
      <c r="A432" t="s">
        <v>2413</v>
      </c>
      <c r="B432" t="s">
        <v>1505</v>
      </c>
      <c r="C432">
        <v>1.424355654194441E-2</v>
      </c>
    </row>
    <row r="433" spans="1:5" x14ac:dyDescent="0.25">
      <c r="A433" t="s">
        <v>2413</v>
      </c>
      <c r="B433" t="s">
        <v>1810</v>
      </c>
      <c r="C433">
        <v>9.1967558836194927E-3</v>
      </c>
    </row>
    <row r="434" spans="1:5" x14ac:dyDescent="0.25">
      <c r="A434" t="s">
        <v>2413</v>
      </c>
      <c r="B434" t="s">
        <v>1269</v>
      </c>
      <c r="C434">
        <v>159825.93280983108</v>
      </c>
      <c r="D434">
        <v>46638</v>
      </c>
    </row>
    <row r="435" spans="1:5" x14ac:dyDescent="0.25">
      <c r="A435" t="s">
        <v>2413</v>
      </c>
      <c r="B435" t="s">
        <v>1272</v>
      </c>
      <c r="C435">
        <v>1768.006092469999</v>
      </c>
      <c r="D435">
        <v>260</v>
      </c>
    </row>
    <row r="436" spans="1:5" x14ac:dyDescent="0.25">
      <c r="A436" t="s">
        <v>2413</v>
      </c>
      <c r="B436" t="s">
        <v>1278</v>
      </c>
      <c r="C436">
        <v>131678.22596812912</v>
      </c>
    </row>
    <row r="437" spans="1:5" x14ac:dyDescent="0.25">
      <c r="A437" t="s">
        <v>2413</v>
      </c>
      <c r="B437" t="s">
        <v>1279</v>
      </c>
      <c r="C437">
        <v>29915.712934170064</v>
      </c>
    </row>
    <row r="438" spans="1:5" x14ac:dyDescent="0.25">
      <c r="A438" t="s">
        <v>2413</v>
      </c>
      <c r="B438" t="s">
        <v>1300</v>
      </c>
      <c r="C438">
        <v>45201</v>
      </c>
      <c r="D438">
        <v>1697</v>
      </c>
    </row>
    <row r="439" spans="1:5" x14ac:dyDescent="0.25">
      <c r="A439" t="s">
        <v>2413</v>
      </c>
      <c r="B439" t="s">
        <v>1307</v>
      </c>
      <c r="C439">
        <v>3.2750721595640235E-2</v>
      </c>
      <c r="D439">
        <v>0.17812087147565847</v>
      </c>
      <c r="E439">
        <v>3.7680367127268327E-2</v>
      </c>
    </row>
    <row r="440" spans="1:5" x14ac:dyDescent="0.25">
      <c r="A440" t="s">
        <v>2413</v>
      </c>
      <c r="B440" t="s">
        <v>1321</v>
      </c>
      <c r="C440">
        <v>1</v>
      </c>
      <c r="D440">
        <v>1</v>
      </c>
      <c r="E440">
        <v>1</v>
      </c>
    </row>
    <row r="441" spans="1:5" x14ac:dyDescent="0.25">
      <c r="A441" t="s">
        <v>2413</v>
      </c>
      <c r="B441" t="s">
        <v>1358</v>
      </c>
      <c r="C441">
        <v>0.31524001075201913</v>
      </c>
      <c r="D441">
        <v>0.40865503506875317</v>
      </c>
      <c r="E441">
        <v>0.33253383420963989</v>
      </c>
    </row>
    <row r="442" spans="1:5" x14ac:dyDescent="0.25">
      <c r="A442" t="s">
        <v>2413</v>
      </c>
      <c r="B442" t="s">
        <v>1359</v>
      </c>
      <c r="C442">
        <v>9.6242444795445636E-2</v>
      </c>
      <c r="D442">
        <v>5.9518345119439167E-2</v>
      </c>
      <c r="E442">
        <v>8.9443751532962024E-2</v>
      </c>
    </row>
    <row r="443" spans="1:5" x14ac:dyDescent="0.25">
      <c r="A443" t="s">
        <v>2413</v>
      </c>
      <c r="B443" t="s">
        <v>1360</v>
      </c>
      <c r="C443">
        <v>0.11518360342393237</v>
      </c>
      <c r="D443">
        <v>8.4770519632289723E-2</v>
      </c>
      <c r="E443">
        <v>0.10955326177662761</v>
      </c>
    </row>
    <row r="444" spans="1:5" x14ac:dyDescent="0.25">
      <c r="A444" t="s">
        <v>2413</v>
      </c>
      <c r="B444" t="s">
        <v>1361</v>
      </c>
      <c r="C444">
        <v>0.30340373529659598</v>
      </c>
      <c r="D444">
        <v>0.29175585481804484</v>
      </c>
      <c r="E444">
        <v>0.30124737565182902</v>
      </c>
    </row>
    <row r="445" spans="1:5" x14ac:dyDescent="0.25">
      <c r="A445" t="s">
        <v>2413</v>
      </c>
      <c r="B445" t="s">
        <v>1362</v>
      </c>
      <c r="C445">
        <v>0.16993020573200696</v>
      </c>
      <c r="D445">
        <v>0.15530024536147294</v>
      </c>
      <c r="E445">
        <v>0.16722177682894154</v>
      </c>
    </row>
    <row r="446" spans="1:5" x14ac:dyDescent="0.25">
      <c r="A446" t="s">
        <v>2413</v>
      </c>
      <c r="B446" t="s">
        <v>1408</v>
      </c>
    </row>
    <row r="447" spans="1:5" x14ac:dyDescent="0.25">
      <c r="A447" t="s">
        <v>2413</v>
      </c>
      <c r="B447" t="s">
        <v>1417</v>
      </c>
      <c r="C447">
        <v>0.62706936445745398</v>
      </c>
      <c r="D447">
        <v>0.5864349395809153</v>
      </c>
      <c r="E447">
        <v>0.61954675687632066</v>
      </c>
    </row>
    <row r="448" spans="1:5" x14ac:dyDescent="0.25">
      <c r="A448" t="s">
        <v>2413</v>
      </c>
      <c r="B448" t="s">
        <v>1418</v>
      </c>
      <c r="C448">
        <v>0.37293063554254607</v>
      </c>
      <c r="D448">
        <v>0.4135650604190847</v>
      </c>
      <c r="E448">
        <v>0.38045324312367934</v>
      </c>
    </row>
    <row r="449" spans="1:5" x14ac:dyDescent="0.25">
      <c r="A449" t="s">
        <v>2413</v>
      </c>
      <c r="B449" t="s">
        <v>1426</v>
      </c>
      <c r="C449">
        <v>0.11090216129190925</v>
      </c>
      <c r="D449">
        <v>9.8328993279986107E-2</v>
      </c>
      <c r="E449">
        <v>0.10857450415654359</v>
      </c>
    </row>
    <row r="450" spans="1:5" x14ac:dyDescent="0.25">
      <c r="A450" t="s">
        <v>2413</v>
      </c>
      <c r="B450" t="s">
        <v>1427</v>
      </c>
      <c r="C450">
        <v>6.7455859679107652E-2</v>
      </c>
      <c r="D450">
        <v>0.17359090700554217</v>
      </c>
      <c r="E450">
        <v>8.7104527380634761E-2</v>
      </c>
    </row>
    <row r="451" spans="1:5" x14ac:dyDescent="0.25">
      <c r="A451" t="s">
        <v>2413</v>
      </c>
      <c r="B451" t="s">
        <v>1428</v>
      </c>
      <c r="C451">
        <v>8.8533071427401869E-2</v>
      </c>
      <c r="D451">
        <v>7.1789079999392796E-2</v>
      </c>
      <c r="E451">
        <v>8.5433274217585897E-2</v>
      </c>
    </row>
    <row r="452" spans="1:5" x14ac:dyDescent="0.25">
      <c r="A452" t="s">
        <v>2413</v>
      </c>
      <c r="B452" t="s">
        <v>1429</v>
      </c>
      <c r="C452">
        <v>0.12498390179408471</v>
      </c>
      <c r="D452">
        <v>0.10011182541363332</v>
      </c>
      <c r="E452">
        <v>0.12037936091755963</v>
      </c>
    </row>
    <row r="453" spans="1:5" x14ac:dyDescent="0.25">
      <c r="A453" t="s">
        <v>2413</v>
      </c>
      <c r="B453" t="s">
        <v>1430</v>
      </c>
      <c r="C453">
        <v>0.60812500580749662</v>
      </c>
      <c r="D453">
        <v>0.55617919430144558</v>
      </c>
      <c r="E453">
        <v>0.59850833332767617</v>
      </c>
    </row>
    <row r="454" spans="1:5" x14ac:dyDescent="0.25">
      <c r="A454" t="s">
        <v>2413</v>
      </c>
      <c r="B454" t="s">
        <v>1431</v>
      </c>
      <c r="C454">
        <v>6.6351313580991498E-4</v>
      </c>
      <c r="E454">
        <v>5.4067765922102178E-4</v>
      </c>
    </row>
    <row r="455" spans="1:5" x14ac:dyDescent="0.25">
      <c r="A455" t="s">
        <v>2413</v>
      </c>
      <c r="B455" t="s">
        <v>1433</v>
      </c>
      <c r="C455">
        <v>27730.342684279811</v>
      </c>
      <c r="D455">
        <v>22815</v>
      </c>
    </row>
    <row r="456" spans="1:5" x14ac:dyDescent="0.25">
      <c r="A456" t="s">
        <v>2413</v>
      </c>
      <c r="B456" t="s">
        <v>1434</v>
      </c>
      <c r="C456">
        <v>57220.421907349853</v>
      </c>
      <c r="D456">
        <v>19987</v>
      </c>
    </row>
    <row r="457" spans="1:5" x14ac:dyDescent="0.25">
      <c r="A457" t="s">
        <v>2413</v>
      </c>
      <c r="B457" t="s">
        <v>1435</v>
      </c>
      <c r="C457">
        <v>15647.611332759983</v>
      </c>
      <c r="D457">
        <v>1931</v>
      </c>
    </row>
    <row r="458" spans="1:5" x14ac:dyDescent="0.25">
      <c r="A458" t="s">
        <v>2413</v>
      </c>
      <c r="B458" t="s">
        <v>1436</v>
      </c>
      <c r="C458">
        <v>9075.3525462299913</v>
      </c>
      <c r="D458">
        <v>289</v>
      </c>
    </row>
    <row r="459" spans="1:5" x14ac:dyDescent="0.25">
      <c r="A459" t="s">
        <v>2413</v>
      </c>
      <c r="B459" t="s">
        <v>1437</v>
      </c>
      <c r="C459">
        <v>7165.4107043299991</v>
      </c>
      <c r="D459">
        <v>104</v>
      </c>
    </row>
    <row r="460" spans="1:5" x14ac:dyDescent="0.25">
      <c r="A460" t="s">
        <v>2413</v>
      </c>
      <c r="B460" t="s">
        <v>1438</v>
      </c>
      <c r="C460">
        <v>14839.086793179991</v>
      </c>
      <c r="D460">
        <v>75</v>
      </c>
    </row>
    <row r="461" spans="1:5" x14ac:dyDescent="0.25">
      <c r="A461" t="s">
        <v>2413</v>
      </c>
      <c r="B461" t="s">
        <v>1477</v>
      </c>
      <c r="C461">
        <v>0.60421368072956949</v>
      </c>
    </row>
    <row r="462" spans="1:5" x14ac:dyDescent="0.25">
      <c r="A462" t="s">
        <v>2413</v>
      </c>
      <c r="B462" t="s">
        <v>1478</v>
      </c>
      <c r="C462">
        <v>89616.85434748909</v>
      </c>
    </row>
    <row r="463" spans="1:5" x14ac:dyDescent="0.25">
      <c r="A463" t="s">
        <v>2413</v>
      </c>
      <c r="B463" t="s">
        <v>1479</v>
      </c>
      <c r="C463">
        <v>17687.647073523905</v>
      </c>
    </row>
    <row r="464" spans="1:5" x14ac:dyDescent="0.25">
      <c r="A464" t="s">
        <v>2413</v>
      </c>
      <c r="B464" t="s">
        <v>1480</v>
      </c>
      <c r="C464">
        <v>13485.555482905049</v>
      </c>
    </row>
    <row r="465" spans="1:4" x14ac:dyDescent="0.25">
      <c r="A465" t="s">
        <v>2413</v>
      </c>
      <c r="B465" t="s">
        <v>1481</v>
      </c>
      <c r="C465">
        <v>6642.9994831267304</v>
      </c>
    </row>
    <row r="466" spans="1:4" x14ac:dyDescent="0.25">
      <c r="A466" t="s">
        <v>2413</v>
      </c>
      <c r="B466" t="s">
        <v>1482</v>
      </c>
      <c r="C466">
        <v>3327.7930922715423</v>
      </c>
    </row>
    <row r="467" spans="1:4" x14ac:dyDescent="0.25">
      <c r="A467" t="s">
        <v>2413</v>
      </c>
      <c r="B467" t="s">
        <v>1483</v>
      </c>
      <c r="C467">
        <v>404.08620619671518</v>
      </c>
    </row>
    <row r="468" spans="1:4" x14ac:dyDescent="0.25">
      <c r="A468" t="s">
        <v>2413</v>
      </c>
      <c r="B468" t="s">
        <v>1484</v>
      </c>
      <c r="C468">
        <v>148.68384255638341</v>
      </c>
    </row>
    <row r="469" spans="1:4" x14ac:dyDescent="0.25">
      <c r="A469" t="s">
        <v>2413</v>
      </c>
      <c r="B469" t="s">
        <v>1485</v>
      </c>
      <c r="C469">
        <v>360.11882948134189</v>
      </c>
    </row>
    <row r="470" spans="1:4" x14ac:dyDescent="0.25">
      <c r="A470" t="s">
        <v>2413</v>
      </c>
      <c r="B470" t="s">
        <v>1496</v>
      </c>
      <c r="C470">
        <v>0.67982653078752942</v>
      </c>
    </row>
    <row r="471" spans="1:4" x14ac:dyDescent="0.25">
      <c r="A471" t="s">
        <v>2413</v>
      </c>
      <c r="B471" t="s">
        <v>1497</v>
      </c>
      <c r="C471">
        <v>2.577647859807501E-3</v>
      </c>
    </row>
    <row r="472" spans="1:4" x14ac:dyDescent="0.25">
      <c r="A472" t="s">
        <v>2413</v>
      </c>
      <c r="B472" t="s">
        <v>1499</v>
      </c>
      <c r="C472">
        <v>2.0991542962000332E-2</v>
      </c>
    </row>
    <row r="473" spans="1:4" x14ac:dyDescent="0.25">
      <c r="A473" t="s">
        <v>2413</v>
      </c>
      <c r="B473" t="s">
        <v>1518</v>
      </c>
      <c r="C473">
        <v>70157.432357430167</v>
      </c>
      <c r="D473">
        <v>19449</v>
      </c>
    </row>
    <row r="474" spans="1:4" x14ac:dyDescent="0.25">
      <c r="A474" t="s">
        <v>2413</v>
      </c>
      <c r="B474" t="s">
        <v>1527</v>
      </c>
      <c r="C474">
        <v>479.82344066000007</v>
      </c>
      <c r="D474">
        <v>44</v>
      </c>
    </row>
    <row r="475" spans="1:4" x14ac:dyDescent="0.25">
      <c r="A475" t="s">
        <v>2413</v>
      </c>
      <c r="B475" t="s">
        <v>1528</v>
      </c>
      <c r="C475">
        <v>180.91881206999994</v>
      </c>
      <c r="D475">
        <v>19</v>
      </c>
    </row>
    <row r="476" spans="1:4" x14ac:dyDescent="0.25">
      <c r="A476" t="s">
        <v>2413</v>
      </c>
      <c r="B476" t="s">
        <v>1529</v>
      </c>
      <c r="C476">
        <v>15.446805249999999</v>
      </c>
      <c r="D476">
        <v>6</v>
      </c>
    </row>
    <row r="477" spans="1:4" x14ac:dyDescent="0.25">
      <c r="A477" t="s">
        <v>2413</v>
      </c>
      <c r="B477" t="s">
        <v>1535</v>
      </c>
      <c r="C477">
        <v>639.63190033000024</v>
      </c>
      <c r="D477">
        <v>29</v>
      </c>
    </row>
    <row r="478" spans="1:4" x14ac:dyDescent="0.25">
      <c r="A478" t="s">
        <v>2413</v>
      </c>
      <c r="B478" t="s">
        <v>1519</v>
      </c>
      <c r="C478">
        <v>23481.755384229891</v>
      </c>
      <c r="D478">
        <v>9155</v>
      </c>
    </row>
    <row r="479" spans="1:4" x14ac:dyDescent="0.25">
      <c r="A479" t="s">
        <v>2413</v>
      </c>
      <c r="B479" t="s">
        <v>1520</v>
      </c>
      <c r="C479">
        <v>367.87675250999996</v>
      </c>
      <c r="D479">
        <v>72</v>
      </c>
    </row>
    <row r="480" spans="1:4" x14ac:dyDescent="0.25">
      <c r="A480" t="s">
        <v>2413</v>
      </c>
      <c r="B480" t="s">
        <v>1521</v>
      </c>
      <c r="C480">
        <v>62.359064889999999</v>
      </c>
      <c r="D480">
        <v>26</v>
      </c>
    </row>
    <row r="481" spans="1:4" x14ac:dyDescent="0.25">
      <c r="A481" t="s">
        <v>2413</v>
      </c>
      <c r="B481" t="s">
        <v>1522</v>
      </c>
      <c r="C481">
        <v>21.801818270000002</v>
      </c>
      <c r="D481">
        <v>4</v>
      </c>
    </row>
    <row r="482" spans="1:4" x14ac:dyDescent="0.25">
      <c r="A482" t="s">
        <v>2413</v>
      </c>
      <c r="B482" t="s">
        <v>1523</v>
      </c>
      <c r="C482">
        <v>0.14749848999999998</v>
      </c>
      <c r="D482">
        <v>1</v>
      </c>
    </row>
    <row r="483" spans="1:4" x14ac:dyDescent="0.25">
      <c r="A483" t="s">
        <v>2413</v>
      </c>
      <c r="B483" t="s">
        <v>1525</v>
      </c>
      <c r="C483">
        <v>22707.129011619989</v>
      </c>
      <c r="D483">
        <v>6533</v>
      </c>
    </row>
    <row r="484" spans="1:4" x14ac:dyDescent="0.25">
      <c r="A484" t="s">
        <v>2413</v>
      </c>
      <c r="B484" t="s">
        <v>1526</v>
      </c>
      <c r="C484">
        <v>13563.903122380005</v>
      </c>
      <c r="D484">
        <v>5740</v>
      </c>
    </row>
    <row r="485" spans="1:4" x14ac:dyDescent="0.25">
      <c r="A485" t="s">
        <v>2413</v>
      </c>
      <c r="B485" t="s">
        <v>1540</v>
      </c>
      <c r="C485">
        <v>70157.432357430167</v>
      </c>
      <c r="D485">
        <v>19449</v>
      </c>
    </row>
    <row r="486" spans="1:4" x14ac:dyDescent="0.25">
      <c r="A486" t="s">
        <v>2413</v>
      </c>
      <c r="B486" t="s">
        <v>1549</v>
      </c>
      <c r="C486">
        <v>479.82344066000007</v>
      </c>
      <c r="D486">
        <v>44</v>
      </c>
    </row>
    <row r="487" spans="1:4" x14ac:dyDescent="0.25">
      <c r="A487" t="s">
        <v>2413</v>
      </c>
      <c r="B487" t="s">
        <v>1703</v>
      </c>
      <c r="C487">
        <v>180.91881206999994</v>
      </c>
      <c r="D487">
        <v>19</v>
      </c>
    </row>
    <row r="488" spans="1:4" x14ac:dyDescent="0.25">
      <c r="A488" t="s">
        <v>2413</v>
      </c>
      <c r="B488" t="s">
        <v>1719</v>
      </c>
      <c r="C488">
        <v>15.446805249999999</v>
      </c>
      <c r="D488">
        <v>6</v>
      </c>
    </row>
    <row r="489" spans="1:4" x14ac:dyDescent="0.25">
      <c r="A489" t="s">
        <v>2413</v>
      </c>
      <c r="B489" t="s">
        <v>1725</v>
      </c>
      <c r="C489">
        <v>639.63190033000024</v>
      </c>
      <c r="D489">
        <v>29</v>
      </c>
    </row>
    <row r="490" spans="1:4" x14ac:dyDescent="0.25">
      <c r="A490" t="s">
        <v>2413</v>
      </c>
      <c r="B490" t="s">
        <v>1541</v>
      </c>
      <c r="C490">
        <v>23481.755384229891</v>
      </c>
      <c r="D490">
        <v>9155</v>
      </c>
    </row>
    <row r="491" spans="1:4" x14ac:dyDescent="0.25">
      <c r="A491" t="s">
        <v>2413</v>
      </c>
      <c r="B491" t="s">
        <v>1542</v>
      </c>
      <c r="C491">
        <v>367.87675250999996</v>
      </c>
      <c r="D491">
        <v>72</v>
      </c>
    </row>
    <row r="492" spans="1:4" x14ac:dyDescent="0.25">
      <c r="A492" t="s">
        <v>2413</v>
      </c>
      <c r="B492" t="s">
        <v>1543</v>
      </c>
      <c r="C492">
        <v>62.359064889999999</v>
      </c>
      <c r="D492">
        <v>26</v>
      </c>
    </row>
    <row r="493" spans="1:4" x14ac:dyDescent="0.25">
      <c r="A493" t="s">
        <v>2413</v>
      </c>
      <c r="B493" t="s">
        <v>1544</v>
      </c>
      <c r="C493">
        <v>21.801818270000002</v>
      </c>
      <c r="D493">
        <v>4</v>
      </c>
    </row>
    <row r="494" spans="1:4" x14ac:dyDescent="0.25">
      <c r="A494" t="s">
        <v>2413</v>
      </c>
      <c r="B494" t="s">
        <v>1545</v>
      </c>
      <c r="C494">
        <v>0.14749848999999998</v>
      </c>
      <c r="D494">
        <v>1</v>
      </c>
    </row>
    <row r="495" spans="1:4" x14ac:dyDescent="0.25">
      <c r="A495" t="s">
        <v>2413</v>
      </c>
      <c r="B495" t="s">
        <v>1547</v>
      </c>
      <c r="C495">
        <v>22707.129011619989</v>
      </c>
      <c r="D495">
        <v>6533</v>
      </c>
    </row>
    <row r="496" spans="1:4" x14ac:dyDescent="0.25">
      <c r="A496" t="s">
        <v>2413</v>
      </c>
      <c r="B496" t="s">
        <v>1548</v>
      </c>
      <c r="C496">
        <v>13563.903122380005</v>
      </c>
      <c r="D496">
        <v>5740</v>
      </c>
    </row>
    <row r="497" spans="1:4" x14ac:dyDescent="0.25">
      <c r="A497" t="s">
        <v>2413</v>
      </c>
      <c r="B497" t="s">
        <v>1551</v>
      </c>
      <c r="C497">
        <v>4428.8670678199987</v>
      </c>
      <c r="D497">
        <v>1321</v>
      </c>
    </row>
    <row r="498" spans="1:4" x14ac:dyDescent="0.25">
      <c r="A498" t="s">
        <v>2413</v>
      </c>
      <c r="B498" t="s">
        <v>1733</v>
      </c>
      <c r="C498">
        <v>16711.815188570003</v>
      </c>
      <c r="D498">
        <v>6643</v>
      </c>
    </row>
    <row r="499" spans="1:4" x14ac:dyDescent="0.25">
      <c r="A499" t="s">
        <v>2413</v>
      </c>
      <c r="B499" t="s">
        <v>1734</v>
      </c>
      <c r="C499">
        <v>36068.503289099957</v>
      </c>
      <c r="D499">
        <v>10762</v>
      </c>
    </row>
    <row r="500" spans="1:4" x14ac:dyDescent="0.25">
      <c r="A500" t="s">
        <v>2413</v>
      </c>
      <c r="B500" t="s">
        <v>2287</v>
      </c>
      <c r="C500">
        <v>31103.904658020012</v>
      </c>
      <c r="D500">
        <v>6281</v>
      </c>
    </row>
    <row r="501" spans="1:4" x14ac:dyDescent="0.25">
      <c r="A501" t="s">
        <v>2413</v>
      </c>
      <c r="B501" t="s">
        <v>2288</v>
      </c>
      <c r="C501">
        <v>1024.0316033600004</v>
      </c>
      <c r="D501">
        <v>226</v>
      </c>
    </row>
    <row r="502" spans="1:4" x14ac:dyDescent="0.25">
      <c r="A502" t="s">
        <v>2413</v>
      </c>
      <c r="B502" t="s">
        <v>1552</v>
      </c>
      <c r="C502">
        <v>2533.3303280799973</v>
      </c>
      <c r="D502">
        <v>779</v>
      </c>
    </row>
    <row r="503" spans="1:4" x14ac:dyDescent="0.25">
      <c r="A503" t="s">
        <v>2413</v>
      </c>
      <c r="B503" t="s">
        <v>1553</v>
      </c>
      <c r="C503">
        <v>1576.1367059099975</v>
      </c>
      <c r="D503">
        <v>483</v>
      </c>
    </row>
    <row r="504" spans="1:4" x14ac:dyDescent="0.25">
      <c r="A504" t="s">
        <v>2413</v>
      </c>
      <c r="B504" t="s">
        <v>1554</v>
      </c>
      <c r="C504">
        <v>3542.4973176800013</v>
      </c>
      <c r="D504">
        <v>852</v>
      </c>
    </row>
    <row r="505" spans="1:4" x14ac:dyDescent="0.25">
      <c r="A505" t="s">
        <v>2413</v>
      </c>
      <c r="B505" t="s">
        <v>1555</v>
      </c>
      <c r="C505">
        <v>3447.5754776400017</v>
      </c>
      <c r="D505">
        <v>1294</v>
      </c>
    </row>
    <row r="506" spans="1:4" x14ac:dyDescent="0.25">
      <c r="A506" t="s">
        <v>2413</v>
      </c>
      <c r="B506" t="s">
        <v>1556</v>
      </c>
      <c r="C506">
        <v>2907.2754317100021</v>
      </c>
      <c r="D506">
        <v>1325</v>
      </c>
    </row>
    <row r="507" spans="1:4" x14ac:dyDescent="0.25">
      <c r="A507" t="s">
        <v>2413</v>
      </c>
      <c r="B507" t="s">
        <v>1645</v>
      </c>
      <c r="C507">
        <v>3094.2939456500003</v>
      </c>
      <c r="D507">
        <v>667</v>
      </c>
    </row>
    <row r="508" spans="1:4" x14ac:dyDescent="0.25">
      <c r="A508" t="s">
        <v>2413</v>
      </c>
      <c r="B508" t="s">
        <v>1646</v>
      </c>
      <c r="C508">
        <v>3383.1805514300008</v>
      </c>
      <c r="D508">
        <v>1072</v>
      </c>
    </row>
    <row r="509" spans="1:4" x14ac:dyDescent="0.25">
      <c r="A509" t="s">
        <v>2413</v>
      </c>
      <c r="B509" t="s">
        <v>1732</v>
      </c>
      <c r="C509">
        <v>21856.814403159973</v>
      </c>
      <c r="D509">
        <v>9370</v>
      </c>
    </row>
    <row r="510" spans="1:4" x14ac:dyDescent="0.25">
      <c r="A510" t="s">
        <v>2413</v>
      </c>
      <c r="B510" t="s">
        <v>1647</v>
      </c>
      <c r="C510">
        <v>66963.780448329766</v>
      </c>
      <c r="D510">
        <v>28272</v>
      </c>
    </row>
    <row r="511" spans="1:4" x14ac:dyDescent="0.25">
      <c r="A511" t="s">
        <v>2413</v>
      </c>
      <c r="B511" t="s">
        <v>1648</v>
      </c>
      <c r="C511">
        <v>15201.884019140021</v>
      </c>
      <c r="D511">
        <v>6497</v>
      </c>
    </row>
    <row r="512" spans="1:4" x14ac:dyDescent="0.25">
      <c r="A512" t="s">
        <v>2413</v>
      </c>
      <c r="B512" t="s">
        <v>1650</v>
      </c>
      <c r="C512">
        <v>7691.1429880800124</v>
      </c>
      <c r="D512">
        <v>3724</v>
      </c>
    </row>
    <row r="513" spans="1:4" x14ac:dyDescent="0.25">
      <c r="A513" t="s">
        <v>2413</v>
      </c>
      <c r="B513" t="s">
        <v>1652</v>
      </c>
      <c r="C513">
        <v>41820.454330609988</v>
      </c>
      <c r="D513">
        <v>2594</v>
      </c>
    </row>
    <row r="514" spans="1:4" x14ac:dyDescent="0.25">
      <c r="A514" t="s">
        <v>2413</v>
      </c>
      <c r="B514" t="s">
        <v>1729</v>
      </c>
      <c r="C514">
        <v>0.96418196999999994</v>
      </c>
      <c r="D514">
        <v>3</v>
      </c>
    </row>
    <row r="515" spans="1:4" x14ac:dyDescent="0.25">
      <c r="A515" t="s">
        <v>2413</v>
      </c>
      <c r="B515" t="s">
        <v>1712</v>
      </c>
      <c r="C515">
        <v>47460.09915765997</v>
      </c>
      <c r="D515">
        <v>10670</v>
      </c>
    </row>
    <row r="516" spans="1:4" x14ac:dyDescent="0.25">
      <c r="A516" t="s">
        <v>2413</v>
      </c>
      <c r="B516" t="s">
        <v>1713</v>
      </c>
      <c r="C516">
        <v>84218.126810469781</v>
      </c>
      <c r="D516">
        <v>30405</v>
      </c>
    </row>
    <row r="517" spans="1:4" x14ac:dyDescent="0.25">
      <c r="A517" t="s">
        <v>2413</v>
      </c>
      <c r="B517" t="s">
        <v>1913</v>
      </c>
      <c r="D517">
        <v>24687.098749401721</v>
      </c>
    </row>
    <row r="518" spans="1:4" x14ac:dyDescent="0.25">
      <c r="A518" t="s">
        <v>2413</v>
      </c>
      <c r="B518" t="s">
        <v>1914</v>
      </c>
      <c r="D518">
        <v>1524.2952000487962</v>
      </c>
    </row>
    <row r="519" spans="1:4" x14ac:dyDescent="0.25">
      <c r="A519" t="s">
        <v>2413</v>
      </c>
      <c r="B519" t="s">
        <v>1916</v>
      </c>
      <c r="D519">
        <v>1136.689871810614</v>
      </c>
    </row>
    <row r="520" spans="1:4" x14ac:dyDescent="0.25">
      <c r="A520" t="s">
        <v>2413</v>
      </c>
      <c r="B520" t="s">
        <v>1917</v>
      </c>
      <c r="D520">
        <v>5109.6528915635672</v>
      </c>
    </row>
    <row r="521" spans="1:4" x14ac:dyDescent="0.25">
      <c r="A521" t="s">
        <v>2413</v>
      </c>
      <c r="B521" t="s">
        <v>1918</v>
      </c>
      <c r="D521">
        <v>0.21341924514350166</v>
      </c>
    </row>
    <row r="522" spans="1:4" x14ac:dyDescent="0.25">
      <c r="A522" t="s">
        <v>2413</v>
      </c>
      <c r="B522" t="s">
        <v>1559</v>
      </c>
      <c r="C522">
        <v>495.83874323999976</v>
      </c>
      <c r="D522">
        <v>454</v>
      </c>
    </row>
    <row r="523" spans="1:4" x14ac:dyDescent="0.25">
      <c r="A523" t="s">
        <v>2413</v>
      </c>
      <c r="B523" t="s">
        <v>1560</v>
      </c>
      <c r="C523">
        <v>1548.1014811599996</v>
      </c>
      <c r="D523">
        <v>453</v>
      </c>
    </row>
    <row r="524" spans="1:4" x14ac:dyDescent="0.25">
      <c r="A524" t="s">
        <v>2413</v>
      </c>
      <c r="B524" t="s">
        <v>1561</v>
      </c>
      <c r="C524">
        <v>5257.3803539600112</v>
      </c>
      <c r="D524">
        <v>537</v>
      </c>
    </row>
    <row r="525" spans="1:4" x14ac:dyDescent="0.25">
      <c r="A525" t="s">
        <v>2413</v>
      </c>
      <c r="B525" t="s">
        <v>1562</v>
      </c>
      <c r="C525">
        <v>4652.2303705299983</v>
      </c>
      <c r="D525">
        <v>149</v>
      </c>
    </row>
    <row r="526" spans="1:4" x14ac:dyDescent="0.25">
      <c r="A526" t="s">
        <v>2413</v>
      </c>
      <c r="B526" t="s">
        <v>1563</v>
      </c>
      <c r="C526">
        <v>3044.1482947000004</v>
      </c>
      <c r="D526">
        <v>45</v>
      </c>
    </row>
    <row r="527" spans="1:4" x14ac:dyDescent="0.25">
      <c r="A527" t="s">
        <v>2413</v>
      </c>
      <c r="B527" t="s">
        <v>1564</v>
      </c>
      <c r="C527">
        <v>14918.013690580001</v>
      </c>
      <c r="D527">
        <v>59</v>
      </c>
    </row>
    <row r="528" spans="1:4" x14ac:dyDescent="0.25">
      <c r="A528" t="s">
        <v>2413</v>
      </c>
      <c r="B528" t="s">
        <v>1582</v>
      </c>
      <c r="C528">
        <v>0.42400540506791401</v>
      </c>
    </row>
    <row r="529" spans="1:4" x14ac:dyDescent="0.25">
      <c r="A529" t="s">
        <v>2413</v>
      </c>
      <c r="B529" t="s">
        <v>1583</v>
      </c>
      <c r="C529">
        <v>26858.339306743688</v>
      </c>
    </row>
    <row r="530" spans="1:4" x14ac:dyDescent="0.25">
      <c r="A530" t="s">
        <v>2413</v>
      </c>
      <c r="B530" t="s">
        <v>1584</v>
      </c>
      <c r="C530">
        <v>2453.3015202305837</v>
      </c>
    </row>
    <row r="531" spans="1:4" x14ac:dyDescent="0.25">
      <c r="A531" t="s">
        <v>2413</v>
      </c>
      <c r="B531" t="s">
        <v>1585</v>
      </c>
      <c r="C531">
        <v>485.5036776697562</v>
      </c>
    </row>
    <row r="532" spans="1:4" x14ac:dyDescent="0.25">
      <c r="A532" t="s">
        <v>2413</v>
      </c>
      <c r="B532" t="s">
        <v>1586</v>
      </c>
      <c r="C532">
        <v>68.017317391928131</v>
      </c>
    </row>
    <row r="533" spans="1:4" x14ac:dyDescent="0.25">
      <c r="A533" t="s">
        <v>2413</v>
      </c>
      <c r="B533" t="s">
        <v>1587</v>
      </c>
      <c r="C533">
        <v>18.649264907403641</v>
      </c>
    </row>
    <row r="534" spans="1:4" x14ac:dyDescent="0.25">
      <c r="A534" t="s">
        <v>2413</v>
      </c>
      <c r="B534" t="s">
        <v>1588</v>
      </c>
      <c r="C534">
        <v>13.265003953308531</v>
      </c>
    </row>
    <row r="535" spans="1:4" x14ac:dyDescent="0.25">
      <c r="A535" t="s">
        <v>2413</v>
      </c>
      <c r="B535" t="s">
        <v>1589</v>
      </c>
      <c r="C535">
        <v>5.4935426643976726</v>
      </c>
    </row>
    <row r="536" spans="1:4" x14ac:dyDescent="0.25">
      <c r="A536" t="s">
        <v>2413</v>
      </c>
      <c r="B536" t="s">
        <v>1590</v>
      </c>
      <c r="C536">
        <v>13.143300609033005</v>
      </c>
    </row>
    <row r="537" spans="1:4" x14ac:dyDescent="0.25">
      <c r="A537" t="s">
        <v>2413</v>
      </c>
      <c r="B537" t="s">
        <v>1663</v>
      </c>
      <c r="C537">
        <v>0.11320177046029507</v>
      </c>
    </row>
    <row r="538" spans="1:4" x14ac:dyDescent="0.25">
      <c r="A538" t="s">
        <v>2413</v>
      </c>
      <c r="B538" t="s">
        <v>1664</v>
      </c>
      <c r="C538">
        <v>0.61646666557310603</v>
      </c>
    </row>
    <row r="539" spans="1:4" x14ac:dyDescent="0.25">
      <c r="A539" t="s">
        <v>2413</v>
      </c>
      <c r="B539" t="s">
        <v>1665</v>
      </c>
      <c r="C539">
        <v>6.6478777275884894E-3</v>
      </c>
    </row>
    <row r="540" spans="1:4" x14ac:dyDescent="0.25">
      <c r="A540" t="s">
        <v>2413</v>
      </c>
      <c r="B540" t="s">
        <v>1667</v>
      </c>
      <c r="C540">
        <v>0.11144539006195318</v>
      </c>
    </row>
    <row r="541" spans="1:4" x14ac:dyDescent="0.25">
      <c r="A541" t="s">
        <v>2413</v>
      </c>
      <c r="B541" t="s">
        <v>1668</v>
      </c>
      <c r="C541">
        <v>6.1248049389026948E-2</v>
      </c>
    </row>
    <row r="542" spans="1:4" x14ac:dyDescent="0.25">
      <c r="A542" t="s">
        <v>2413</v>
      </c>
      <c r="B542" t="s">
        <v>1669</v>
      </c>
      <c r="C542">
        <v>5.5078572893309287E-3</v>
      </c>
    </row>
    <row r="543" spans="1:4" x14ac:dyDescent="0.25">
      <c r="A543" t="s">
        <v>2413</v>
      </c>
      <c r="B543" t="s">
        <v>1671</v>
      </c>
      <c r="C543">
        <v>7.628563361507984E-2</v>
      </c>
    </row>
    <row r="544" spans="1:4" x14ac:dyDescent="0.25">
      <c r="A544" t="s">
        <v>2413</v>
      </c>
      <c r="B544" t="s">
        <v>1705</v>
      </c>
      <c r="C544">
        <v>8551.2035156300044</v>
      </c>
      <c r="D544">
        <v>359</v>
      </c>
    </row>
    <row r="545" spans="1:4" x14ac:dyDescent="0.25">
      <c r="A545" t="s">
        <v>2413</v>
      </c>
      <c r="B545" t="s">
        <v>1706</v>
      </c>
      <c r="C545">
        <v>6970.5832914200018</v>
      </c>
      <c r="D545">
        <v>285</v>
      </c>
    </row>
    <row r="546" spans="1:4" x14ac:dyDescent="0.25">
      <c r="A546" t="s">
        <v>2413</v>
      </c>
      <c r="B546" t="s">
        <v>1815</v>
      </c>
      <c r="C546">
        <v>6530.4497501099995</v>
      </c>
      <c r="D546">
        <v>271</v>
      </c>
    </row>
    <row r="547" spans="1:4" x14ac:dyDescent="0.25">
      <c r="A547" t="s">
        <v>2413</v>
      </c>
      <c r="B547" t="s">
        <v>1816</v>
      </c>
      <c r="C547">
        <v>7863.4763770100017</v>
      </c>
      <c r="D547">
        <v>289</v>
      </c>
    </row>
    <row r="548" spans="1:4" x14ac:dyDescent="0.25">
      <c r="A548" t="s">
        <v>2413</v>
      </c>
      <c r="B548" t="s">
        <v>1827</v>
      </c>
      <c r="C548">
        <v>8551.2035156300044</v>
      </c>
      <c r="D548">
        <v>359</v>
      </c>
    </row>
    <row r="549" spans="1:4" x14ac:dyDescent="0.25">
      <c r="A549" t="s">
        <v>2413</v>
      </c>
      <c r="B549" t="s">
        <v>1828</v>
      </c>
      <c r="C549">
        <v>6970.5832914200018</v>
      </c>
      <c r="D549">
        <v>285</v>
      </c>
    </row>
    <row r="550" spans="1:4" x14ac:dyDescent="0.25">
      <c r="A550" t="s">
        <v>2413</v>
      </c>
      <c r="B550" t="s">
        <v>1834</v>
      </c>
      <c r="C550">
        <v>6530.4497501099995</v>
      </c>
      <c r="D550">
        <v>271</v>
      </c>
    </row>
    <row r="551" spans="1:4" x14ac:dyDescent="0.25">
      <c r="A551" t="s">
        <v>2413</v>
      </c>
      <c r="B551" t="s">
        <v>1835</v>
      </c>
      <c r="C551">
        <v>7863.4763770100017</v>
      </c>
      <c r="D551">
        <v>289</v>
      </c>
    </row>
    <row r="552" spans="1:4" x14ac:dyDescent="0.25">
      <c r="A552" t="s">
        <v>2413</v>
      </c>
      <c r="B552" t="s">
        <v>1838</v>
      </c>
      <c r="C552">
        <v>2187.3391281500008</v>
      </c>
      <c r="D552">
        <v>70</v>
      </c>
    </row>
    <row r="553" spans="1:4" x14ac:dyDescent="0.25">
      <c r="A553" t="s">
        <v>2413</v>
      </c>
      <c r="B553" t="s">
        <v>2007</v>
      </c>
      <c r="C553">
        <v>2735.6514617600001</v>
      </c>
      <c r="D553">
        <v>207</v>
      </c>
    </row>
    <row r="554" spans="1:4" x14ac:dyDescent="0.25">
      <c r="A554" t="s">
        <v>2413</v>
      </c>
      <c r="B554" t="s">
        <v>2008</v>
      </c>
      <c r="C554">
        <v>3247.25175283</v>
      </c>
      <c r="D554">
        <v>168</v>
      </c>
    </row>
    <row r="555" spans="1:4" x14ac:dyDescent="0.25">
      <c r="A555" t="s">
        <v>2413</v>
      </c>
      <c r="B555" t="s">
        <v>2301</v>
      </c>
      <c r="C555">
        <v>4064.8512466099983</v>
      </c>
      <c r="D555">
        <v>125</v>
      </c>
    </row>
    <row r="556" spans="1:4" x14ac:dyDescent="0.25">
      <c r="A556" t="s">
        <v>2413</v>
      </c>
      <c r="B556" t="s">
        <v>2302</v>
      </c>
      <c r="C556">
        <v>1438.90448597</v>
      </c>
      <c r="D556">
        <v>8</v>
      </c>
    </row>
    <row r="557" spans="1:4" x14ac:dyDescent="0.25">
      <c r="A557" t="s">
        <v>2413</v>
      </c>
      <c r="B557" t="s">
        <v>1839</v>
      </c>
      <c r="C557">
        <v>1100.2474678799999</v>
      </c>
      <c r="D557">
        <v>35</v>
      </c>
    </row>
    <row r="558" spans="1:4" x14ac:dyDescent="0.25">
      <c r="A558" t="s">
        <v>2413</v>
      </c>
      <c r="B558" t="s">
        <v>1840</v>
      </c>
      <c r="C558">
        <v>845.11071492999997</v>
      </c>
      <c r="D558">
        <v>27</v>
      </c>
    </row>
    <row r="559" spans="1:4" x14ac:dyDescent="0.25">
      <c r="A559" t="s">
        <v>2413</v>
      </c>
      <c r="B559" t="s">
        <v>1841</v>
      </c>
      <c r="C559">
        <v>1108.4781944299996</v>
      </c>
      <c r="D559">
        <v>57</v>
      </c>
    </row>
    <row r="560" spans="1:4" x14ac:dyDescent="0.25">
      <c r="A560" t="s">
        <v>2413</v>
      </c>
      <c r="B560" t="s">
        <v>1842</v>
      </c>
      <c r="C560">
        <v>2352.4268491400003</v>
      </c>
      <c r="D560">
        <v>75</v>
      </c>
    </row>
    <row r="561" spans="1:4" x14ac:dyDescent="0.25">
      <c r="A561" t="s">
        <v>2413</v>
      </c>
      <c r="B561" t="s">
        <v>2003</v>
      </c>
      <c r="C561">
        <v>1452.7841699000001</v>
      </c>
      <c r="D561">
        <v>77</v>
      </c>
    </row>
    <row r="562" spans="1:4" x14ac:dyDescent="0.25">
      <c r="A562" t="s">
        <v>2413</v>
      </c>
      <c r="B562" t="s">
        <v>2004</v>
      </c>
      <c r="C562">
        <v>2873.89268451</v>
      </c>
      <c r="D562">
        <v>72</v>
      </c>
    </row>
    <row r="563" spans="1:4" x14ac:dyDescent="0.25">
      <c r="A563" t="s">
        <v>2413</v>
      </c>
      <c r="B563" t="s">
        <v>2005</v>
      </c>
      <c r="C563">
        <v>1980.7152780700005</v>
      </c>
      <c r="D563">
        <v>63</v>
      </c>
    </row>
    <row r="564" spans="1:4" x14ac:dyDescent="0.25">
      <c r="A564" t="s">
        <v>2413</v>
      </c>
      <c r="B564" t="s">
        <v>2006</v>
      </c>
      <c r="C564">
        <v>4528.0594999900004</v>
      </c>
      <c r="D564">
        <v>216</v>
      </c>
    </row>
    <row r="565" spans="1:4" x14ac:dyDescent="0.25">
      <c r="A565" t="s">
        <v>2413</v>
      </c>
      <c r="B565" t="s">
        <v>2009</v>
      </c>
      <c r="C565">
        <v>5441.8936789800018</v>
      </c>
      <c r="D565">
        <v>189</v>
      </c>
    </row>
    <row r="566" spans="1:4" x14ac:dyDescent="0.25">
      <c r="A566" t="s">
        <v>2413</v>
      </c>
      <c r="B566" t="s">
        <v>2010</v>
      </c>
      <c r="C566">
        <v>24473.819255189999</v>
      </c>
      <c r="D566">
        <v>1011</v>
      </c>
    </row>
    <row r="567" spans="1:4" x14ac:dyDescent="0.25">
      <c r="A567" t="s">
        <v>2413</v>
      </c>
      <c r="B567" t="s">
        <v>2016</v>
      </c>
      <c r="D567">
        <v>1025.6869156828275</v>
      </c>
    </row>
    <row r="568" spans="1:4" x14ac:dyDescent="0.25">
      <c r="A568" t="s">
        <v>2413</v>
      </c>
      <c r="B568" t="s">
        <v>2028</v>
      </c>
      <c r="D568">
        <v>149.23879723956765</v>
      </c>
    </row>
    <row r="569" spans="1:4" x14ac:dyDescent="0.25">
      <c r="A569" t="s">
        <v>2413</v>
      </c>
      <c r="B569" t="s">
        <v>2017</v>
      </c>
      <c r="D569">
        <v>5428.1447459904857</v>
      </c>
    </row>
    <row r="570" spans="1:4" x14ac:dyDescent="0.25">
      <c r="A570" t="s">
        <v>2413</v>
      </c>
      <c r="B570" t="s">
        <v>2018</v>
      </c>
      <c r="D570">
        <v>34.561907947960933</v>
      </c>
    </row>
    <row r="571" spans="1:4" x14ac:dyDescent="0.25">
      <c r="A571" t="s">
        <v>2413</v>
      </c>
      <c r="B571" t="s">
        <v>2020</v>
      </c>
      <c r="D571">
        <v>15640.651467890133</v>
      </c>
    </row>
    <row r="572" spans="1:4" x14ac:dyDescent="0.25">
      <c r="A572" t="s">
        <v>2413</v>
      </c>
      <c r="B572" t="s">
        <v>2021</v>
      </c>
      <c r="D572">
        <v>45736.54805390512</v>
      </c>
    </row>
    <row r="573" spans="1:4" x14ac:dyDescent="0.25">
      <c r="A573" t="s">
        <v>2413</v>
      </c>
      <c r="B573" t="s">
        <v>2022</v>
      </c>
      <c r="D573">
        <v>78.592230000825268</v>
      </c>
    </row>
    <row r="574" spans="1:4" x14ac:dyDescent="0.25">
      <c r="A574" t="s">
        <v>2413</v>
      </c>
      <c r="B574" t="s">
        <v>2024</v>
      </c>
      <c r="D574">
        <v>745.57221043825848</v>
      </c>
    </row>
    <row r="575" spans="1:4" x14ac:dyDescent="0.25">
      <c r="A575" t="s">
        <v>2414</v>
      </c>
      <c r="B575" t="s">
        <v>1412</v>
      </c>
    </row>
    <row r="576" spans="1:4" x14ac:dyDescent="0.25">
      <c r="A576" t="s">
        <v>2414</v>
      </c>
      <c r="B576" t="s">
        <v>1413</v>
      </c>
    </row>
    <row r="577" spans="1:5" x14ac:dyDescent="0.25">
      <c r="A577" t="s">
        <v>2414</v>
      </c>
      <c r="B577" t="s">
        <v>1414</v>
      </c>
    </row>
    <row r="578" spans="1:5" x14ac:dyDescent="0.25">
      <c r="A578" t="s">
        <v>2414</v>
      </c>
      <c r="B578" t="s">
        <v>1501</v>
      </c>
      <c r="C578">
        <v>0.4251369914144677</v>
      </c>
    </row>
    <row r="579" spans="1:5" x14ac:dyDescent="0.25">
      <c r="A579" t="s">
        <v>2414</v>
      </c>
      <c r="B579" t="s">
        <v>1505</v>
      </c>
      <c r="C579">
        <v>0.51219309383539124</v>
      </c>
    </row>
    <row r="580" spans="1:5" x14ac:dyDescent="0.25">
      <c r="A580" t="s">
        <v>2414</v>
      </c>
      <c r="B580" t="s">
        <v>1810</v>
      </c>
      <c r="C580">
        <v>0.38948190964635554</v>
      </c>
    </row>
    <row r="581" spans="1:5" x14ac:dyDescent="0.25">
      <c r="A581" t="s">
        <v>2414</v>
      </c>
      <c r="B581" t="s">
        <v>1269</v>
      </c>
      <c r="C581">
        <v>1252.5292160200008</v>
      </c>
      <c r="D581">
        <v>164</v>
      </c>
    </row>
    <row r="582" spans="1:5" x14ac:dyDescent="0.25">
      <c r="A582" t="s">
        <v>2414</v>
      </c>
      <c r="B582" t="s">
        <v>1272</v>
      </c>
      <c r="C582">
        <v>20.137011299999998</v>
      </c>
      <c r="D582">
        <v>14</v>
      </c>
    </row>
    <row r="583" spans="1:5" x14ac:dyDescent="0.25">
      <c r="A583" t="s">
        <v>2414</v>
      </c>
      <c r="B583" t="s">
        <v>1278</v>
      </c>
      <c r="C583">
        <v>652.14079726999967</v>
      </c>
    </row>
    <row r="584" spans="1:5" x14ac:dyDescent="0.25">
      <c r="A584" t="s">
        <v>2414</v>
      </c>
      <c r="B584" t="s">
        <v>1279</v>
      </c>
      <c r="C584">
        <v>620.52543005000018</v>
      </c>
    </row>
    <row r="585" spans="1:5" x14ac:dyDescent="0.25">
      <c r="A585" t="s">
        <v>2414</v>
      </c>
      <c r="B585" t="s">
        <v>1300</v>
      </c>
      <c r="C585">
        <v>145</v>
      </c>
      <c r="D585">
        <v>33</v>
      </c>
    </row>
    <row r="586" spans="1:5" x14ac:dyDescent="0.25">
      <c r="A586" t="s">
        <v>2414</v>
      </c>
      <c r="B586" t="s">
        <v>1307</v>
      </c>
      <c r="C586">
        <v>0.35338273845883428</v>
      </c>
      <c r="D586">
        <v>0.8760384305864759</v>
      </c>
      <c r="E586">
        <v>0.51304785070392589</v>
      </c>
    </row>
    <row r="587" spans="1:5" x14ac:dyDescent="0.25">
      <c r="A587" t="s">
        <v>2414</v>
      </c>
      <c r="B587" t="s">
        <v>1321</v>
      </c>
      <c r="C587">
        <v>1</v>
      </c>
      <c r="D587">
        <v>1</v>
      </c>
      <c r="E587">
        <v>1</v>
      </c>
    </row>
    <row r="588" spans="1:5" x14ac:dyDescent="0.25">
      <c r="A588" t="s">
        <v>2414</v>
      </c>
      <c r="B588" t="s">
        <v>1358</v>
      </c>
      <c r="C588">
        <v>0.21733067200106587</v>
      </c>
      <c r="D588">
        <v>5.1583457357131733E-2</v>
      </c>
      <c r="E588">
        <v>0.13651579733978036</v>
      </c>
    </row>
    <row r="589" spans="1:5" x14ac:dyDescent="0.25">
      <c r="A589" t="s">
        <v>2414</v>
      </c>
      <c r="B589" t="s">
        <v>1359</v>
      </c>
      <c r="C589">
        <v>0.17011180339338564</v>
      </c>
      <c r="D589">
        <v>1.0431254347591264E-2</v>
      </c>
      <c r="E589">
        <v>9.2254907971623598E-2</v>
      </c>
    </row>
    <row r="590" spans="1:5" x14ac:dyDescent="0.25">
      <c r="A590" t="s">
        <v>2414</v>
      </c>
      <c r="B590" t="s">
        <v>1360</v>
      </c>
      <c r="C590">
        <v>0.1417738943906634</v>
      </c>
      <c r="D590">
        <v>0.39007012347664222</v>
      </c>
      <c r="E590">
        <v>0.26283794168436897</v>
      </c>
    </row>
    <row r="591" spans="1:5" x14ac:dyDescent="0.25">
      <c r="A591" t="s">
        <v>2414</v>
      </c>
      <c r="B591" t="s">
        <v>1361</v>
      </c>
      <c r="C591">
        <v>0.3019015128852407</v>
      </c>
      <c r="D591">
        <v>0.50958108668410418</v>
      </c>
      <c r="E591">
        <v>0.40316172870437017</v>
      </c>
    </row>
    <row r="592" spans="1:5" x14ac:dyDescent="0.25">
      <c r="A592" t="s">
        <v>2414</v>
      </c>
      <c r="B592" t="s">
        <v>1362</v>
      </c>
      <c r="C592">
        <v>0.16888211732964439</v>
      </c>
      <c r="D592">
        <v>3.8334078134530762E-2</v>
      </c>
      <c r="E592">
        <v>0.10522962429985698</v>
      </c>
    </row>
    <row r="593" spans="1:5" x14ac:dyDescent="0.25">
      <c r="A593" t="s">
        <v>2414</v>
      </c>
      <c r="B593" t="s">
        <v>1408</v>
      </c>
      <c r="C593">
        <v>1</v>
      </c>
      <c r="D593">
        <v>1</v>
      </c>
      <c r="E593">
        <v>1</v>
      </c>
    </row>
    <row r="594" spans="1:5" x14ac:dyDescent="0.25">
      <c r="A594" t="s">
        <v>2414</v>
      </c>
      <c r="B594" t="s">
        <v>1417</v>
      </c>
    </row>
    <row r="595" spans="1:5" x14ac:dyDescent="0.25">
      <c r="A595" t="s">
        <v>2414</v>
      </c>
      <c r="B595" t="s">
        <v>1418</v>
      </c>
      <c r="C595">
        <v>1</v>
      </c>
      <c r="D595">
        <v>1</v>
      </c>
      <c r="E595">
        <v>1</v>
      </c>
    </row>
    <row r="596" spans="1:5" x14ac:dyDescent="0.25">
      <c r="A596" t="s">
        <v>2414</v>
      </c>
      <c r="B596" t="s">
        <v>1426</v>
      </c>
    </row>
    <row r="597" spans="1:5" x14ac:dyDescent="0.25">
      <c r="A597" t="s">
        <v>2414</v>
      </c>
      <c r="B597" t="s">
        <v>1427</v>
      </c>
      <c r="D597">
        <v>6.4431215005609742E-3</v>
      </c>
      <c r="E597">
        <v>3.1415312626149471E-3</v>
      </c>
    </row>
    <row r="598" spans="1:5" x14ac:dyDescent="0.25">
      <c r="A598" t="s">
        <v>2414</v>
      </c>
      <c r="B598" t="s">
        <v>1428</v>
      </c>
      <c r="C598">
        <v>1.3142782917247013E-2</v>
      </c>
      <c r="D598">
        <v>2.650662310273838E-2</v>
      </c>
      <c r="E598">
        <v>1.9658711838912667E-2</v>
      </c>
    </row>
    <row r="599" spans="1:5" x14ac:dyDescent="0.25">
      <c r="A599" t="s">
        <v>2414</v>
      </c>
      <c r="B599" t="s">
        <v>1429</v>
      </c>
      <c r="C599">
        <v>8.6870902521599E-2</v>
      </c>
      <c r="D599">
        <v>4.4387396754683568E-2</v>
      </c>
      <c r="E599">
        <v>6.6156833804964191E-2</v>
      </c>
    </row>
    <row r="600" spans="1:5" x14ac:dyDescent="0.25">
      <c r="A600" t="s">
        <v>2414</v>
      </c>
      <c r="B600" t="s">
        <v>1430</v>
      </c>
      <c r="C600">
        <v>0.89998631456115386</v>
      </c>
      <c r="D600">
        <v>0.92266285864201714</v>
      </c>
      <c r="E600">
        <v>0.91104292309350809</v>
      </c>
    </row>
    <row r="601" spans="1:5" x14ac:dyDescent="0.25">
      <c r="A601" t="s">
        <v>2414</v>
      </c>
      <c r="B601" t="s">
        <v>1431</v>
      </c>
    </row>
    <row r="602" spans="1:5" x14ac:dyDescent="0.25">
      <c r="A602" t="s">
        <v>2414</v>
      </c>
      <c r="B602" t="s">
        <v>1433</v>
      </c>
      <c r="C602">
        <v>40.305582150000006</v>
      </c>
      <c r="D602">
        <v>47</v>
      </c>
    </row>
    <row r="603" spans="1:5" x14ac:dyDescent="0.25">
      <c r="A603" t="s">
        <v>2414</v>
      </c>
      <c r="B603" t="s">
        <v>1434</v>
      </c>
      <c r="C603">
        <v>202.02033620000009</v>
      </c>
      <c r="D603">
        <v>62</v>
      </c>
    </row>
    <row r="604" spans="1:5" x14ac:dyDescent="0.25">
      <c r="A604" t="s">
        <v>2414</v>
      </c>
      <c r="B604" t="s">
        <v>1435</v>
      </c>
      <c r="C604">
        <v>282.06973114000004</v>
      </c>
      <c r="D604">
        <v>34</v>
      </c>
    </row>
    <row r="605" spans="1:5" x14ac:dyDescent="0.25">
      <c r="A605" t="s">
        <v>2414</v>
      </c>
      <c r="B605" t="s">
        <v>1436</v>
      </c>
      <c r="C605">
        <v>26.866752460000001</v>
      </c>
      <c r="D605">
        <v>1</v>
      </c>
    </row>
    <row r="606" spans="1:5" x14ac:dyDescent="0.25">
      <c r="A606" t="s">
        <v>2414</v>
      </c>
      <c r="B606" t="s">
        <v>1437</v>
      </c>
      <c r="D606">
        <v>0</v>
      </c>
    </row>
    <row r="607" spans="1:5" x14ac:dyDescent="0.25">
      <c r="A607" t="s">
        <v>2414</v>
      </c>
      <c r="B607" t="s">
        <v>1438</v>
      </c>
      <c r="C607">
        <v>100.87839532</v>
      </c>
      <c r="D607">
        <v>1</v>
      </c>
    </row>
    <row r="608" spans="1:5" x14ac:dyDescent="0.25">
      <c r="A608" t="s">
        <v>2414</v>
      </c>
      <c r="B608" t="s">
        <v>1477</v>
      </c>
      <c r="C608">
        <v>0.72325865955466129</v>
      </c>
    </row>
    <row r="609" spans="1:4" x14ac:dyDescent="0.25">
      <c r="A609" t="s">
        <v>2414</v>
      </c>
      <c r="B609" t="s">
        <v>1478</v>
      </c>
      <c r="C609">
        <v>65.328512975844646</v>
      </c>
    </row>
    <row r="610" spans="1:4" x14ac:dyDescent="0.25">
      <c r="A610" t="s">
        <v>2414</v>
      </c>
      <c r="B610" t="s">
        <v>1479</v>
      </c>
      <c r="C610">
        <v>59.278291481986592</v>
      </c>
    </row>
    <row r="611" spans="1:4" x14ac:dyDescent="0.25">
      <c r="A611" t="s">
        <v>2414</v>
      </c>
      <c r="B611" t="s">
        <v>1480</v>
      </c>
      <c r="C611">
        <v>120.56225616403644</v>
      </c>
    </row>
    <row r="612" spans="1:4" x14ac:dyDescent="0.25">
      <c r="A612" t="s">
        <v>2414</v>
      </c>
      <c r="B612" t="s">
        <v>1481</v>
      </c>
      <c r="C612">
        <v>266.95464381438086</v>
      </c>
    </row>
    <row r="613" spans="1:4" x14ac:dyDescent="0.25">
      <c r="A613" t="s">
        <v>2414</v>
      </c>
      <c r="B613" t="s">
        <v>1482</v>
      </c>
      <c r="C613">
        <v>131.99154204488363</v>
      </c>
    </row>
    <row r="614" spans="1:4" x14ac:dyDescent="0.25">
      <c r="A614" t="s">
        <v>2414</v>
      </c>
      <c r="B614" t="s">
        <v>1483</v>
      </c>
      <c r="C614">
        <v>8.0255507888677631</v>
      </c>
    </row>
    <row r="615" spans="1:4" x14ac:dyDescent="0.25">
      <c r="A615" t="s">
        <v>2414</v>
      </c>
      <c r="B615" t="s">
        <v>1484</v>
      </c>
      <c r="C615">
        <v>0</v>
      </c>
    </row>
    <row r="616" spans="1:4" x14ac:dyDescent="0.25">
      <c r="A616" t="s">
        <v>2414</v>
      </c>
      <c r="B616" t="s">
        <v>1485</v>
      </c>
      <c r="C616">
        <v>0</v>
      </c>
    </row>
    <row r="617" spans="1:4" x14ac:dyDescent="0.25">
      <c r="A617" t="s">
        <v>2414</v>
      </c>
      <c r="B617" t="s">
        <v>1496</v>
      </c>
      <c r="C617">
        <v>1.3144304291165271E-2</v>
      </c>
    </row>
    <row r="618" spans="1:4" x14ac:dyDescent="0.25">
      <c r="A618" t="s">
        <v>2414</v>
      </c>
      <c r="B618" t="s">
        <v>1499</v>
      </c>
      <c r="C618">
        <v>4.9525610458975911E-2</v>
      </c>
    </row>
    <row r="619" spans="1:4" x14ac:dyDescent="0.25">
      <c r="A619" t="s">
        <v>2414</v>
      </c>
      <c r="B619" t="s">
        <v>1518</v>
      </c>
      <c r="C619">
        <v>232.72721580000004</v>
      </c>
      <c r="D619">
        <v>33</v>
      </c>
    </row>
    <row r="620" spans="1:4" x14ac:dyDescent="0.25">
      <c r="A620" t="s">
        <v>2414</v>
      </c>
      <c r="B620" t="s">
        <v>1527</v>
      </c>
      <c r="C620">
        <v>8.0005811300000005</v>
      </c>
      <c r="D620">
        <v>3</v>
      </c>
    </row>
    <row r="621" spans="1:4" x14ac:dyDescent="0.25">
      <c r="A621" t="s">
        <v>2414</v>
      </c>
      <c r="B621" t="s">
        <v>1528</v>
      </c>
      <c r="C621">
        <v>0.37642849</v>
      </c>
      <c r="D621">
        <v>1</v>
      </c>
    </row>
    <row r="622" spans="1:4" x14ac:dyDescent="0.25">
      <c r="A622" t="s">
        <v>2414</v>
      </c>
      <c r="B622" t="s">
        <v>1535</v>
      </c>
      <c r="C622">
        <v>5.0694232599999998</v>
      </c>
      <c r="D622">
        <v>1</v>
      </c>
    </row>
    <row r="623" spans="1:4" x14ac:dyDescent="0.25">
      <c r="A623" t="s">
        <v>2414</v>
      </c>
      <c r="B623" t="s">
        <v>1519</v>
      </c>
      <c r="C623">
        <v>128.13580673999996</v>
      </c>
      <c r="D623">
        <v>33</v>
      </c>
    </row>
    <row r="624" spans="1:4" x14ac:dyDescent="0.25">
      <c r="A624" t="s">
        <v>2414</v>
      </c>
      <c r="B624" t="s">
        <v>1520</v>
      </c>
      <c r="C624">
        <v>6.2326394700000005</v>
      </c>
      <c r="D624">
        <v>6</v>
      </c>
    </row>
    <row r="625" spans="1:4" x14ac:dyDescent="0.25">
      <c r="A625" t="s">
        <v>2414</v>
      </c>
      <c r="B625" t="s">
        <v>1521</v>
      </c>
      <c r="C625">
        <v>0.36043501</v>
      </c>
      <c r="D625">
        <v>1</v>
      </c>
    </row>
    <row r="626" spans="1:4" x14ac:dyDescent="0.25">
      <c r="A626" t="s">
        <v>2414</v>
      </c>
      <c r="B626" t="s">
        <v>1522</v>
      </c>
      <c r="C626">
        <v>9.7503939999999997E-2</v>
      </c>
      <c r="D626">
        <v>1</v>
      </c>
    </row>
    <row r="627" spans="1:4" x14ac:dyDescent="0.25">
      <c r="A627" t="s">
        <v>2414</v>
      </c>
      <c r="B627" t="s">
        <v>1525</v>
      </c>
      <c r="C627">
        <v>56.086440379999992</v>
      </c>
      <c r="D627">
        <v>20</v>
      </c>
    </row>
    <row r="628" spans="1:4" x14ac:dyDescent="0.25">
      <c r="A628" t="s">
        <v>2414</v>
      </c>
      <c r="B628" t="s">
        <v>1526</v>
      </c>
      <c r="C628">
        <v>215.05432304999999</v>
      </c>
      <c r="D628">
        <v>44</v>
      </c>
    </row>
    <row r="629" spans="1:4" x14ac:dyDescent="0.25">
      <c r="A629" t="s">
        <v>2414</v>
      </c>
      <c r="B629" t="s">
        <v>1540</v>
      </c>
      <c r="C629">
        <v>232.72721580000004</v>
      </c>
      <c r="D629">
        <v>33</v>
      </c>
    </row>
    <row r="630" spans="1:4" x14ac:dyDescent="0.25">
      <c r="A630" t="s">
        <v>2414</v>
      </c>
      <c r="B630" t="s">
        <v>1549</v>
      </c>
      <c r="C630">
        <v>8.0005811300000005</v>
      </c>
      <c r="D630">
        <v>3</v>
      </c>
    </row>
    <row r="631" spans="1:4" x14ac:dyDescent="0.25">
      <c r="A631" t="s">
        <v>2414</v>
      </c>
      <c r="B631" t="s">
        <v>1703</v>
      </c>
      <c r="C631">
        <v>0.37642849</v>
      </c>
      <c r="D631">
        <v>1</v>
      </c>
    </row>
    <row r="632" spans="1:4" x14ac:dyDescent="0.25">
      <c r="A632" t="s">
        <v>2414</v>
      </c>
      <c r="B632" t="s">
        <v>1725</v>
      </c>
      <c r="C632">
        <v>5.0694232599999998</v>
      </c>
      <c r="D632">
        <v>1</v>
      </c>
    </row>
    <row r="633" spans="1:4" x14ac:dyDescent="0.25">
      <c r="A633" t="s">
        <v>2414</v>
      </c>
      <c r="B633" t="s">
        <v>1541</v>
      </c>
      <c r="C633">
        <v>128.13580673999996</v>
      </c>
      <c r="D633">
        <v>33</v>
      </c>
    </row>
    <row r="634" spans="1:4" x14ac:dyDescent="0.25">
      <c r="A634" t="s">
        <v>2414</v>
      </c>
      <c r="B634" t="s">
        <v>1542</v>
      </c>
      <c r="C634">
        <v>6.2326394700000005</v>
      </c>
      <c r="D634">
        <v>6</v>
      </c>
    </row>
    <row r="635" spans="1:4" x14ac:dyDescent="0.25">
      <c r="A635" t="s">
        <v>2414</v>
      </c>
      <c r="B635" t="s">
        <v>1543</v>
      </c>
      <c r="C635">
        <v>0.36043501</v>
      </c>
      <c r="D635">
        <v>1</v>
      </c>
    </row>
    <row r="636" spans="1:4" x14ac:dyDescent="0.25">
      <c r="A636" t="s">
        <v>2414</v>
      </c>
      <c r="B636" t="s">
        <v>1544</v>
      </c>
      <c r="C636">
        <v>9.7503939999999997E-2</v>
      </c>
      <c r="D636">
        <v>1</v>
      </c>
    </row>
    <row r="637" spans="1:4" x14ac:dyDescent="0.25">
      <c r="A637" t="s">
        <v>2414</v>
      </c>
      <c r="B637" t="s">
        <v>1547</v>
      </c>
      <c r="C637">
        <v>56.086440379999992</v>
      </c>
      <c r="D637">
        <v>20</v>
      </c>
    </row>
    <row r="638" spans="1:4" x14ac:dyDescent="0.25">
      <c r="A638" t="s">
        <v>2414</v>
      </c>
      <c r="B638" t="s">
        <v>1548</v>
      </c>
      <c r="C638">
        <v>215.05432304999999</v>
      </c>
      <c r="D638">
        <v>44</v>
      </c>
    </row>
    <row r="639" spans="1:4" x14ac:dyDescent="0.25">
      <c r="A639" t="s">
        <v>2414</v>
      </c>
      <c r="B639" t="s">
        <v>1551</v>
      </c>
      <c r="C639">
        <v>14.766161289999999</v>
      </c>
      <c r="D639">
        <v>8</v>
      </c>
    </row>
    <row r="640" spans="1:4" x14ac:dyDescent="0.25">
      <c r="A640" t="s">
        <v>2414</v>
      </c>
      <c r="B640" t="s">
        <v>1733</v>
      </c>
      <c r="C640">
        <v>53.339910790000005</v>
      </c>
      <c r="D640">
        <v>19</v>
      </c>
    </row>
    <row r="641" spans="1:4" x14ac:dyDescent="0.25">
      <c r="A641" t="s">
        <v>2414</v>
      </c>
      <c r="B641" t="s">
        <v>1734</v>
      </c>
      <c r="C641">
        <v>146.15706669000002</v>
      </c>
      <c r="D641">
        <v>14</v>
      </c>
    </row>
    <row r="642" spans="1:4" x14ac:dyDescent="0.25">
      <c r="A642" t="s">
        <v>2414</v>
      </c>
      <c r="B642" t="s">
        <v>2287</v>
      </c>
      <c r="C642">
        <v>30.588162480000001</v>
      </c>
      <c r="D642">
        <v>9</v>
      </c>
    </row>
    <row r="643" spans="1:4" x14ac:dyDescent="0.25">
      <c r="A643" t="s">
        <v>2414</v>
      </c>
      <c r="B643" t="s">
        <v>1552</v>
      </c>
      <c r="C643">
        <v>8.2159435799999994</v>
      </c>
      <c r="D643">
        <v>3</v>
      </c>
    </row>
    <row r="644" spans="1:4" x14ac:dyDescent="0.25">
      <c r="A644" t="s">
        <v>2414</v>
      </c>
      <c r="B644" t="s">
        <v>1553</v>
      </c>
      <c r="C644">
        <v>16.313847299999999</v>
      </c>
      <c r="D644">
        <v>5</v>
      </c>
    </row>
    <row r="645" spans="1:4" x14ac:dyDescent="0.25">
      <c r="A645" t="s">
        <v>2414</v>
      </c>
      <c r="B645" t="s">
        <v>1554</v>
      </c>
      <c r="C645">
        <v>8.4358862400000003</v>
      </c>
      <c r="D645">
        <v>4</v>
      </c>
    </row>
    <row r="646" spans="1:4" x14ac:dyDescent="0.25">
      <c r="A646" t="s">
        <v>2414</v>
      </c>
      <c r="B646" t="s">
        <v>1555</v>
      </c>
      <c r="C646">
        <v>4.9263469200000003</v>
      </c>
      <c r="D646">
        <v>2</v>
      </c>
    </row>
    <row r="647" spans="1:4" x14ac:dyDescent="0.25">
      <c r="A647" t="s">
        <v>2414</v>
      </c>
      <c r="B647" t="s">
        <v>1556</v>
      </c>
      <c r="C647">
        <v>10.04637277</v>
      </c>
      <c r="D647">
        <v>7</v>
      </c>
    </row>
    <row r="648" spans="1:4" x14ac:dyDescent="0.25">
      <c r="A648" t="s">
        <v>2414</v>
      </c>
      <c r="B648" t="s">
        <v>1645</v>
      </c>
      <c r="C648">
        <v>8.4638334099999994</v>
      </c>
      <c r="D648">
        <v>5</v>
      </c>
    </row>
    <row r="649" spans="1:4" x14ac:dyDescent="0.25">
      <c r="A649" t="s">
        <v>2414</v>
      </c>
      <c r="B649" t="s">
        <v>1646</v>
      </c>
      <c r="C649">
        <v>88.947558329999993</v>
      </c>
      <c r="D649">
        <v>21</v>
      </c>
    </row>
    <row r="650" spans="1:4" x14ac:dyDescent="0.25">
      <c r="A650" t="s">
        <v>2414</v>
      </c>
      <c r="B650" t="s">
        <v>1732</v>
      </c>
      <c r="C650">
        <v>261.93970746999997</v>
      </c>
      <c r="D650">
        <v>46</v>
      </c>
    </row>
    <row r="651" spans="1:4" x14ac:dyDescent="0.25">
      <c r="A651" t="s">
        <v>2414</v>
      </c>
      <c r="B651" t="s">
        <v>1647</v>
      </c>
      <c r="C651">
        <v>8.3435585299999993</v>
      </c>
      <c r="D651">
        <v>11</v>
      </c>
    </row>
    <row r="652" spans="1:4" x14ac:dyDescent="0.25">
      <c r="A652" t="s">
        <v>2414</v>
      </c>
      <c r="B652" t="s">
        <v>1648</v>
      </c>
      <c r="C652">
        <v>0.14067617000000002</v>
      </c>
      <c r="D652">
        <v>1</v>
      </c>
    </row>
    <row r="653" spans="1:4" x14ac:dyDescent="0.25">
      <c r="A653" t="s">
        <v>2414</v>
      </c>
      <c r="B653" t="s">
        <v>1650</v>
      </c>
      <c r="C653">
        <v>8.770238000000001E-2</v>
      </c>
      <c r="D653">
        <v>1</v>
      </c>
    </row>
    <row r="654" spans="1:4" x14ac:dyDescent="0.25">
      <c r="A654" t="s">
        <v>2414</v>
      </c>
      <c r="B654" t="s">
        <v>1652</v>
      </c>
      <c r="C654">
        <v>643.56886019000001</v>
      </c>
      <c r="D654">
        <v>130</v>
      </c>
    </row>
    <row r="655" spans="1:4" x14ac:dyDescent="0.25">
      <c r="A655" t="s">
        <v>2414</v>
      </c>
      <c r="B655" t="s">
        <v>1712</v>
      </c>
      <c r="C655">
        <v>50.33813258</v>
      </c>
      <c r="D655">
        <v>15</v>
      </c>
    </row>
    <row r="656" spans="1:4" x14ac:dyDescent="0.25">
      <c r="A656" t="s">
        <v>2414</v>
      </c>
      <c r="B656" t="s">
        <v>1713</v>
      </c>
      <c r="C656">
        <v>601.80266469000003</v>
      </c>
      <c r="D656">
        <v>128</v>
      </c>
    </row>
    <row r="657" spans="1:4" x14ac:dyDescent="0.25">
      <c r="A657" t="s">
        <v>2414</v>
      </c>
      <c r="B657" t="s">
        <v>1913</v>
      </c>
      <c r="D657">
        <v>96.741582899294528</v>
      </c>
    </row>
    <row r="658" spans="1:4" x14ac:dyDescent="0.25">
      <c r="A658" t="s">
        <v>2414</v>
      </c>
      <c r="B658" t="s">
        <v>1914</v>
      </c>
      <c r="D658">
        <v>0.13999063894397204</v>
      </c>
    </row>
    <row r="659" spans="1:4" x14ac:dyDescent="0.25">
      <c r="A659" t="s">
        <v>2414</v>
      </c>
      <c r="B659" t="s">
        <v>1916</v>
      </c>
      <c r="D659">
        <v>7.6651308947040711E-2</v>
      </c>
    </row>
    <row r="660" spans="1:4" x14ac:dyDescent="0.25">
      <c r="A660" t="s">
        <v>2414</v>
      </c>
      <c r="B660" t="s">
        <v>1917</v>
      </c>
      <c r="D660">
        <v>136.7193537500228</v>
      </c>
    </row>
    <row r="661" spans="1:4" x14ac:dyDescent="0.25">
      <c r="A661" t="s">
        <v>2414</v>
      </c>
      <c r="B661" t="s">
        <v>1559</v>
      </c>
      <c r="C661">
        <v>5.3044584100000005</v>
      </c>
      <c r="D661">
        <v>6</v>
      </c>
    </row>
    <row r="662" spans="1:4" x14ac:dyDescent="0.25">
      <c r="A662" t="s">
        <v>2414</v>
      </c>
      <c r="B662" t="s">
        <v>1560</v>
      </c>
      <c r="C662">
        <v>38.215401259999993</v>
      </c>
      <c r="D662">
        <v>12</v>
      </c>
    </row>
    <row r="663" spans="1:4" x14ac:dyDescent="0.25">
      <c r="A663" t="s">
        <v>2414</v>
      </c>
      <c r="B663" t="s">
        <v>1561</v>
      </c>
      <c r="C663">
        <v>103.29414589000001</v>
      </c>
      <c r="D663">
        <v>10</v>
      </c>
    </row>
    <row r="664" spans="1:4" x14ac:dyDescent="0.25">
      <c r="A664" t="s">
        <v>2414</v>
      </c>
      <c r="B664" t="s">
        <v>1562</v>
      </c>
      <c r="C664">
        <v>86.855404059999998</v>
      </c>
      <c r="D664">
        <v>3</v>
      </c>
    </row>
    <row r="665" spans="1:4" x14ac:dyDescent="0.25">
      <c r="A665" t="s">
        <v>2414</v>
      </c>
      <c r="B665" t="s">
        <v>1563</v>
      </c>
      <c r="D665">
        <v>0</v>
      </c>
    </row>
    <row r="666" spans="1:4" x14ac:dyDescent="0.25">
      <c r="A666" t="s">
        <v>2414</v>
      </c>
      <c r="B666" t="s">
        <v>1564</v>
      </c>
      <c r="C666">
        <v>386.85602043000006</v>
      </c>
      <c r="D666">
        <v>2</v>
      </c>
    </row>
    <row r="667" spans="1:4" x14ac:dyDescent="0.25">
      <c r="A667" t="s">
        <v>2414</v>
      </c>
      <c r="B667" t="s">
        <v>1582</v>
      </c>
      <c r="C667">
        <v>0.74333788768259024</v>
      </c>
    </row>
    <row r="668" spans="1:4" x14ac:dyDescent="0.25">
      <c r="A668" t="s">
        <v>2414</v>
      </c>
      <c r="B668" t="s">
        <v>1583</v>
      </c>
      <c r="C668">
        <v>207.59838948552633</v>
      </c>
    </row>
    <row r="669" spans="1:4" x14ac:dyDescent="0.25">
      <c r="A669" t="s">
        <v>2414</v>
      </c>
      <c r="B669" t="s">
        <v>1584</v>
      </c>
      <c r="C669">
        <v>142.35204721206949</v>
      </c>
    </row>
    <row r="670" spans="1:4" x14ac:dyDescent="0.25">
      <c r="A670" t="s">
        <v>2414</v>
      </c>
      <c r="B670" t="s">
        <v>1585</v>
      </c>
      <c r="C670">
        <v>109.10687078445204</v>
      </c>
    </row>
    <row r="671" spans="1:4" x14ac:dyDescent="0.25">
      <c r="A671" t="s">
        <v>2414</v>
      </c>
      <c r="B671" t="s">
        <v>1586</v>
      </c>
      <c r="C671">
        <v>48.35714638734057</v>
      </c>
    </row>
    <row r="672" spans="1:4" x14ac:dyDescent="0.25">
      <c r="A672" t="s">
        <v>2414</v>
      </c>
      <c r="B672" t="s">
        <v>1587</v>
      </c>
      <c r="C672">
        <v>35.882530908171717</v>
      </c>
    </row>
    <row r="673" spans="1:4" x14ac:dyDescent="0.25">
      <c r="A673" t="s">
        <v>2414</v>
      </c>
      <c r="B673" t="s">
        <v>1588</v>
      </c>
      <c r="C673">
        <v>35.882530908171717</v>
      </c>
    </row>
    <row r="674" spans="1:4" x14ac:dyDescent="0.25">
      <c r="A674" t="s">
        <v>2414</v>
      </c>
      <c r="B674" t="s">
        <v>1589</v>
      </c>
      <c r="C674">
        <v>35.882530908171717</v>
      </c>
    </row>
    <row r="675" spans="1:4" x14ac:dyDescent="0.25">
      <c r="A675" t="s">
        <v>2414</v>
      </c>
      <c r="B675" t="s">
        <v>1590</v>
      </c>
      <c r="C675">
        <v>5.4633834560963894</v>
      </c>
    </row>
    <row r="676" spans="1:4" x14ac:dyDescent="0.25">
      <c r="A676" t="s">
        <v>2414</v>
      </c>
      <c r="B676" t="s">
        <v>1663</v>
      </c>
      <c r="C676">
        <v>9.604496449919505E-3</v>
      </c>
    </row>
    <row r="677" spans="1:4" x14ac:dyDescent="0.25">
      <c r="A677" t="s">
        <v>2414</v>
      </c>
      <c r="B677" t="s">
        <v>1664</v>
      </c>
      <c r="C677">
        <v>0.12957534143849869</v>
      </c>
    </row>
    <row r="678" spans="1:4" x14ac:dyDescent="0.25">
      <c r="A678" t="s">
        <v>2414</v>
      </c>
      <c r="B678" t="s">
        <v>1667</v>
      </c>
      <c r="C678">
        <v>9.3007302304032285E-2</v>
      </c>
    </row>
    <row r="679" spans="1:4" x14ac:dyDescent="0.25">
      <c r="A679" t="s">
        <v>2414</v>
      </c>
      <c r="B679" t="s">
        <v>1668</v>
      </c>
      <c r="C679">
        <v>1.0112602668829173E-2</v>
      </c>
    </row>
    <row r="680" spans="1:4" x14ac:dyDescent="0.25">
      <c r="A680" t="s">
        <v>2414</v>
      </c>
      <c r="B680" t="s">
        <v>1671</v>
      </c>
      <c r="C680">
        <v>0.36821834749236476</v>
      </c>
    </row>
    <row r="681" spans="1:4" x14ac:dyDescent="0.25">
      <c r="A681" t="s">
        <v>2414</v>
      </c>
      <c r="B681" t="s">
        <v>1705</v>
      </c>
      <c r="C681">
        <v>256.80713691</v>
      </c>
      <c r="D681">
        <v>9</v>
      </c>
    </row>
    <row r="682" spans="1:4" x14ac:dyDescent="0.25">
      <c r="A682" t="s">
        <v>2414</v>
      </c>
      <c r="B682" t="s">
        <v>1706</v>
      </c>
      <c r="C682">
        <v>26.546474269999997</v>
      </c>
      <c r="D682">
        <v>3</v>
      </c>
    </row>
    <row r="683" spans="1:4" x14ac:dyDescent="0.25">
      <c r="A683" t="s">
        <v>2414</v>
      </c>
      <c r="B683" t="s">
        <v>1815</v>
      </c>
      <c r="C683">
        <v>183.82861528000001</v>
      </c>
      <c r="D683">
        <v>5</v>
      </c>
    </row>
    <row r="684" spans="1:4" x14ac:dyDescent="0.25">
      <c r="A684" t="s">
        <v>2414</v>
      </c>
      <c r="B684" t="s">
        <v>1816</v>
      </c>
      <c r="C684">
        <v>153.34320359</v>
      </c>
      <c r="D684">
        <v>15</v>
      </c>
    </row>
    <row r="685" spans="1:4" x14ac:dyDescent="0.25">
      <c r="A685" t="s">
        <v>2414</v>
      </c>
      <c r="B685" t="s">
        <v>1827</v>
      </c>
      <c r="C685">
        <v>256.80713691</v>
      </c>
      <c r="D685">
        <v>9</v>
      </c>
    </row>
    <row r="686" spans="1:4" x14ac:dyDescent="0.25">
      <c r="A686" t="s">
        <v>2414</v>
      </c>
      <c r="B686" t="s">
        <v>1828</v>
      </c>
      <c r="C686">
        <v>26.546474269999997</v>
      </c>
      <c r="D686">
        <v>3</v>
      </c>
    </row>
    <row r="687" spans="1:4" x14ac:dyDescent="0.25">
      <c r="A687" t="s">
        <v>2414</v>
      </c>
      <c r="B687" t="s">
        <v>1834</v>
      </c>
      <c r="C687">
        <v>183.82861528000001</v>
      </c>
      <c r="D687">
        <v>5</v>
      </c>
    </row>
    <row r="688" spans="1:4" x14ac:dyDescent="0.25">
      <c r="A688" t="s">
        <v>2414</v>
      </c>
      <c r="B688" t="s">
        <v>1835</v>
      </c>
      <c r="C688">
        <v>153.34320359</v>
      </c>
      <c r="D688">
        <v>15</v>
      </c>
    </row>
    <row r="689" spans="1:4" x14ac:dyDescent="0.25">
      <c r="A689" t="s">
        <v>2414</v>
      </c>
      <c r="B689" t="s">
        <v>1838</v>
      </c>
      <c r="C689">
        <v>5.9255673200000007</v>
      </c>
      <c r="D689">
        <v>2</v>
      </c>
    </row>
    <row r="690" spans="1:4" x14ac:dyDescent="0.25">
      <c r="A690" t="s">
        <v>2414</v>
      </c>
      <c r="B690" t="s">
        <v>2007</v>
      </c>
      <c r="C690">
        <v>258.43905110000003</v>
      </c>
      <c r="D690">
        <v>6</v>
      </c>
    </row>
    <row r="691" spans="1:4" x14ac:dyDescent="0.25">
      <c r="A691" t="s">
        <v>2414</v>
      </c>
      <c r="B691" t="s">
        <v>2008</v>
      </c>
      <c r="C691">
        <v>7.8205418800000004</v>
      </c>
      <c r="D691">
        <v>3</v>
      </c>
    </row>
    <row r="692" spans="1:4" x14ac:dyDescent="0.25">
      <c r="A692" t="s">
        <v>2414</v>
      </c>
      <c r="B692" t="s">
        <v>2301</v>
      </c>
      <c r="C692">
        <v>2.1581689000000002</v>
      </c>
      <c r="D692">
        <v>2</v>
      </c>
    </row>
    <row r="693" spans="1:4" x14ac:dyDescent="0.25">
      <c r="A693" t="s">
        <v>2414</v>
      </c>
      <c r="B693" t="s">
        <v>1839</v>
      </c>
      <c r="C693">
        <v>34.623628310000001</v>
      </c>
      <c r="D693">
        <v>3</v>
      </c>
    </row>
    <row r="694" spans="1:4" x14ac:dyDescent="0.25">
      <c r="A694" t="s">
        <v>2414</v>
      </c>
      <c r="B694" t="s">
        <v>1840</v>
      </c>
      <c r="C694">
        <v>0.56154071999999999</v>
      </c>
      <c r="D694">
        <v>1</v>
      </c>
    </row>
    <row r="695" spans="1:4" x14ac:dyDescent="0.25">
      <c r="A695" t="s">
        <v>2414</v>
      </c>
      <c r="B695" t="s">
        <v>1841</v>
      </c>
      <c r="C695">
        <v>211.92593191000003</v>
      </c>
      <c r="D695">
        <v>4</v>
      </c>
    </row>
    <row r="696" spans="1:4" x14ac:dyDescent="0.25">
      <c r="A696" t="s">
        <v>2414</v>
      </c>
      <c r="B696" t="s">
        <v>1842</v>
      </c>
      <c r="C696">
        <v>25.209211910000001</v>
      </c>
      <c r="D696">
        <v>3</v>
      </c>
    </row>
    <row r="697" spans="1:4" x14ac:dyDescent="0.25">
      <c r="A697" t="s">
        <v>2414</v>
      </c>
      <c r="B697" t="s">
        <v>2003</v>
      </c>
      <c r="C697">
        <v>13.251550890000001</v>
      </c>
      <c r="D697">
        <v>1</v>
      </c>
    </row>
    <row r="698" spans="1:4" x14ac:dyDescent="0.25">
      <c r="A698" t="s">
        <v>2414</v>
      </c>
      <c r="B698" t="s">
        <v>2004</v>
      </c>
      <c r="C698">
        <v>47.858498330000003</v>
      </c>
      <c r="D698">
        <v>4</v>
      </c>
    </row>
    <row r="699" spans="1:4" x14ac:dyDescent="0.25">
      <c r="A699" t="s">
        <v>2414</v>
      </c>
      <c r="B699" t="s">
        <v>2006</v>
      </c>
      <c r="C699">
        <v>12.75173878</v>
      </c>
      <c r="D699">
        <v>3</v>
      </c>
    </row>
    <row r="700" spans="1:4" x14ac:dyDescent="0.25">
      <c r="A700" t="s">
        <v>2414</v>
      </c>
      <c r="B700" t="s">
        <v>2009</v>
      </c>
      <c r="C700">
        <v>2.1581689000000002</v>
      </c>
      <c r="D700">
        <v>2</v>
      </c>
    </row>
    <row r="701" spans="1:4" x14ac:dyDescent="0.25">
      <c r="A701" t="s">
        <v>2414</v>
      </c>
      <c r="B701" t="s">
        <v>2010</v>
      </c>
      <c r="C701">
        <v>618.36726114999999</v>
      </c>
      <c r="D701">
        <v>30</v>
      </c>
    </row>
    <row r="702" spans="1:4" x14ac:dyDescent="0.25">
      <c r="A702" t="s">
        <v>2414</v>
      </c>
      <c r="B702" t="s">
        <v>2016</v>
      </c>
      <c r="D702">
        <v>6.3398568169233913</v>
      </c>
    </row>
    <row r="703" spans="1:4" x14ac:dyDescent="0.25">
      <c r="A703" t="s">
        <v>2414</v>
      </c>
      <c r="B703" t="s">
        <v>2028</v>
      </c>
      <c r="D703">
        <v>49.677003619315897</v>
      </c>
    </row>
    <row r="704" spans="1:4" x14ac:dyDescent="0.25">
      <c r="A704" t="s">
        <v>2414</v>
      </c>
      <c r="B704" t="s">
        <v>2017</v>
      </c>
      <c r="D704">
        <v>23.824110896513012</v>
      </c>
    </row>
    <row r="705" spans="1:5" x14ac:dyDescent="0.25">
      <c r="A705" t="s">
        <v>2414</v>
      </c>
      <c r="B705" t="s">
        <v>2020</v>
      </c>
      <c r="D705">
        <v>242.49450882678147</v>
      </c>
    </row>
    <row r="706" spans="1:5" x14ac:dyDescent="0.25">
      <c r="A706" t="s">
        <v>2414</v>
      </c>
      <c r="B706" t="s">
        <v>2021</v>
      </c>
      <c r="D706">
        <v>128.66223319296449</v>
      </c>
    </row>
    <row r="707" spans="1:5" x14ac:dyDescent="0.25">
      <c r="A707" t="s">
        <v>2414</v>
      </c>
      <c r="B707" t="s">
        <v>2024</v>
      </c>
      <c r="D707">
        <v>36.02036987691023</v>
      </c>
    </row>
    <row r="708" spans="1:5" x14ac:dyDescent="0.25">
      <c r="A708" t="s">
        <v>2957</v>
      </c>
      <c r="B708" t="s">
        <v>1412</v>
      </c>
      <c r="C708">
        <v>0.75399006609150843</v>
      </c>
      <c r="D708">
        <v>7.0784448258158954E-3</v>
      </c>
      <c r="E708">
        <v>0.74306385356533367</v>
      </c>
    </row>
    <row r="709" spans="1:5" x14ac:dyDescent="0.25">
      <c r="A709" t="s">
        <v>2957</v>
      </c>
      <c r="B709" t="s">
        <v>1413</v>
      </c>
      <c r="C709">
        <v>6.3949567685928793E-4</v>
      </c>
      <c r="D709">
        <v>1.0383028851028679E-2</v>
      </c>
      <c r="E709">
        <v>7.8202915898185313E-4</v>
      </c>
    </row>
    <row r="710" spans="1:5" x14ac:dyDescent="0.25">
      <c r="A710" t="s">
        <v>2957</v>
      </c>
      <c r="B710" t="s">
        <v>1414</v>
      </c>
    </row>
    <row r="711" spans="1:5" x14ac:dyDescent="0.25">
      <c r="A711" t="s">
        <v>2957</v>
      </c>
      <c r="B711" t="s">
        <v>1501</v>
      </c>
      <c r="C711">
        <v>5.0404577158111492E-5</v>
      </c>
    </row>
    <row r="712" spans="1:5" x14ac:dyDescent="0.25">
      <c r="A712" t="s">
        <v>2957</v>
      </c>
      <c r="B712" t="s">
        <v>1505</v>
      </c>
      <c r="C712">
        <v>3.9305939565567657E-3</v>
      </c>
    </row>
    <row r="713" spans="1:5" x14ac:dyDescent="0.25">
      <c r="A713" t="s">
        <v>2957</v>
      </c>
      <c r="B713" t="s">
        <v>1810</v>
      </c>
      <c r="C713">
        <v>0.448149474555737</v>
      </c>
    </row>
    <row r="714" spans="1:5" x14ac:dyDescent="0.25">
      <c r="A714" t="s">
        <v>2957</v>
      </c>
      <c r="B714" t="s">
        <v>1269</v>
      </c>
      <c r="C714">
        <v>30097.85056274998</v>
      </c>
      <c r="D714">
        <v>2726</v>
      </c>
    </row>
    <row r="715" spans="1:5" x14ac:dyDescent="0.25">
      <c r="A715" t="s">
        <v>2957</v>
      </c>
      <c r="B715" t="s">
        <v>1272</v>
      </c>
      <c r="C715">
        <v>32183.702484979996</v>
      </c>
      <c r="D715">
        <v>7576</v>
      </c>
    </row>
    <row r="716" spans="1:5" x14ac:dyDescent="0.25">
      <c r="A716" t="s">
        <v>2957</v>
      </c>
      <c r="B716" t="s">
        <v>1278</v>
      </c>
      <c r="C716">
        <v>61370.466025270376</v>
      </c>
    </row>
    <row r="717" spans="1:5" x14ac:dyDescent="0.25">
      <c r="A717" t="s">
        <v>2957</v>
      </c>
      <c r="B717" t="s">
        <v>1279</v>
      </c>
      <c r="C717">
        <v>911.08702246000041</v>
      </c>
    </row>
    <row r="718" spans="1:5" x14ac:dyDescent="0.25">
      <c r="A718" t="s">
        <v>2957</v>
      </c>
      <c r="B718" t="s">
        <v>1300</v>
      </c>
      <c r="C718">
        <v>10222</v>
      </c>
      <c r="D718">
        <v>80</v>
      </c>
    </row>
    <row r="719" spans="1:5" x14ac:dyDescent="0.25">
      <c r="A719" t="s">
        <v>2957</v>
      </c>
      <c r="B719" t="s">
        <v>1307</v>
      </c>
      <c r="C719">
        <v>3.9102074715415651E-2</v>
      </c>
      <c r="D719">
        <v>0.65497470637740185</v>
      </c>
      <c r="E719">
        <v>3.8530069184385063E-2</v>
      </c>
    </row>
    <row r="720" spans="1:5" x14ac:dyDescent="0.25">
      <c r="A720" t="s">
        <v>2957</v>
      </c>
      <c r="B720" t="s">
        <v>1321</v>
      </c>
      <c r="C720">
        <v>1</v>
      </c>
      <c r="D720">
        <v>1</v>
      </c>
      <c r="E720">
        <v>1</v>
      </c>
    </row>
    <row r="721" spans="1:5" x14ac:dyDescent="0.25">
      <c r="A721" t="s">
        <v>2957</v>
      </c>
      <c r="B721" t="s">
        <v>1358</v>
      </c>
      <c r="C721">
        <v>0.32645059442029717</v>
      </c>
      <c r="D721">
        <v>0.2612562420188026</v>
      </c>
      <c r="E721">
        <v>0.32549689745058341</v>
      </c>
    </row>
    <row r="722" spans="1:5" x14ac:dyDescent="0.25">
      <c r="A722" t="s">
        <v>2957</v>
      </c>
      <c r="B722" t="s">
        <v>1359</v>
      </c>
      <c r="C722">
        <v>9.7570873144003673E-2</v>
      </c>
      <c r="D722">
        <v>7.4409850430041002E-2</v>
      </c>
      <c r="E722">
        <v>9.7232061630979555E-2</v>
      </c>
    </row>
    <row r="723" spans="1:5" x14ac:dyDescent="0.25">
      <c r="A723" t="s">
        <v>2957</v>
      </c>
      <c r="B723" t="s">
        <v>1360</v>
      </c>
      <c r="C723">
        <v>0.13735697279908204</v>
      </c>
      <c r="D723">
        <v>8.0021740791726498E-2</v>
      </c>
      <c r="E723">
        <v>0.13651824313908781</v>
      </c>
    </row>
    <row r="724" spans="1:5" x14ac:dyDescent="0.25">
      <c r="A724" t="s">
        <v>2957</v>
      </c>
      <c r="B724" t="s">
        <v>1361</v>
      </c>
      <c r="C724">
        <v>0.2449793481541975</v>
      </c>
      <c r="D724">
        <v>0.37224511893965628</v>
      </c>
      <c r="E724">
        <v>0.24684105818697624</v>
      </c>
    </row>
    <row r="725" spans="1:5" x14ac:dyDescent="0.25">
      <c r="A725" t="s">
        <v>2957</v>
      </c>
      <c r="B725" t="s">
        <v>1362</v>
      </c>
      <c r="C725">
        <v>0.19364221148241953</v>
      </c>
      <c r="D725">
        <v>0.21206704781977365</v>
      </c>
      <c r="E725">
        <v>0.19391173959237287</v>
      </c>
    </row>
    <row r="726" spans="1:5" x14ac:dyDescent="0.25">
      <c r="A726" t="s">
        <v>2957</v>
      </c>
      <c r="B726" t="s">
        <v>1408</v>
      </c>
      <c r="C726">
        <v>0.24537043823163224</v>
      </c>
      <c r="D726">
        <v>0.98253852632315541</v>
      </c>
      <c r="E726">
        <v>0.25615411727568449</v>
      </c>
    </row>
    <row r="727" spans="1:5" x14ac:dyDescent="0.25">
      <c r="A727" t="s">
        <v>2957</v>
      </c>
      <c r="B727" t="s">
        <v>1417</v>
      </c>
      <c r="C727">
        <v>8.7851703745902047E-4</v>
      </c>
      <c r="D727">
        <v>3.5781433821741482E-2</v>
      </c>
      <c r="E727">
        <v>1.3890950974472002E-3</v>
      </c>
    </row>
    <row r="728" spans="1:5" x14ac:dyDescent="0.25">
      <c r="A728" t="s">
        <v>2957</v>
      </c>
      <c r="B728" t="s">
        <v>1418</v>
      </c>
      <c r="C728">
        <v>0.999121482962541</v>
      </c>
      <c r="D728">
        <v>0.96421856617825852</v>
      </c>
      <c r="E728">
        <v>0.99861090490255278</v>
      </c>
    </row>
    <row r="729" spans="1:5" x14ac:dyDescent="0.25">
      <c r="A729" t="s">
        <v>2957</v>
      </c>
      <c r="B729" t="s">
        <v>1426</v>
      </c>
      <c r="C729">
        <v>3.6153431512258596E-2</v>
      </c>
      <c r="E729">
        <v>3.5624560270994393E-2</v>
      </c>
    </row>
    <row r="730" spans="1:5" x14ac:dyDescent="0.25">
      <c r="A730" t="s">
        <v>2957</v>
      </c>
      <c r="B730" t="s">
        <v>1427</v>
      </c>
      <c r="C730">
        <v>4.7112975603923961E-2</v>
      </c>
      <c r="E730">
        <v>4.6423782438986115E-2</v>
      </c>
    </row>
    <row r="731" spans="1:5" x14ac:dyDescent="0.25">
      <c r="A731" t="s">
        <v>2957</v>
      </c>
      <c r="B731" t="s">
        <v>1428</v>
      </c>
      <c r="C731">
        <v>4.9105918319229981E-2</v>
      </c>
      <c r="E731">
        <v>4.8387571349424265E-2</v>
      </c>
    </row>
    <row r="732" spans="1:5" x14ac:dyDescent="0.25">
      <c r="A732" t="s">
        <v>2957</v>
      </c>
      <c r="B732" t="s">
        <v>1429</v>
      </c>
      <c r="C732">
        <v>9.6397886045447329E-2</v>
      </c>
      <c r="D732">
        <v>0.23885340963634905</v>
      </c>
      <c r="E732">
        <v>9.8481799699975975E-2</v>
      </c>
    </row>
    <row r="733" spans="1:5" x14ac:dyDescent="0.25">
      <c r="A733" t="s">
        <v>2957</v>
      </c>
      <c r="B733" t="s">
        <v>1430</v>
      </c>
      <c r="C733">
        <v>0.77122978851914015</v>
      </c>
      <c r="D733">
        <v>0.76114659036365095</v>
      </c>
      <c r="E733">
        <v>0.77108228624061925</v>
      </c>
    </row>
    <row r="734" spans="1:5" x14ac:dyDescent="0.25">
      <c r="A734" t="s">
        <v>2957</v>
      </c>
      <c r="B734" t="s">
        <v>1431</v>
      </c>
      <c r="C734">
        <v>2.481741884399011E-5</v>
      </c>
      <c r="E734">
        <v>2.4454376704973676E-5</v>
      </c>
    </row>
    <row r="735" spans="1:5" x14ac:dyDescent="0.25">
      <c r="A735" t="s">
        <v>2957</v>
      </c>
      <c r="B735" t="s">
        <v>1433</v>
      </c>
      <c r="C735">
        <v>2877.4984907799981</v>
      </c>
      <c r="D735">
        <v>6247</v>
      </c>
    </row>
    <row r="736" spans="1:5" x14ac:dyDescent="0.25">
      <c r="A736" t="s">
        <v>2957</v>
      </c>
      <c r="B736" t="s">
        <v>1434</v>
      </c>
      <c r="C736">
        <v>5025.8408191699946</v>
      </c>
      <c r="D736">
        <v>1537</v>
      </c>
    </row>
    <row r="737" spans="1:4" x14ac:dyDescent="0.25">
      <c r="A737" t="s">
        <v>2957</v>
      </c>
      <c r="B737" t="s">
        <v>1435</v>
      </c>
      <c r="C737">
        <v>16726.992672900004</v>
      </c>
      <c r="D737">
        <v>1709</v>
      </c>
    </row>
    <row r="738" spans="1:4" x14ac:dyDescent="0.25">
      <c r="A738" t="s">
        <v>2957</v>
      </c>
      <c r="B738" t="s">
        <v>1436</v>
      </c>
      <c r="C738">
        <v>14817.930221369992</v>
      </c>
      <c r="D738">
        <v>478</v>
      </c>
    </row>
    <row r="739" spans="1:4" x14ac:dyDescent="0.25">
      <c r="A739" t="s">
        <v>2957</v>
      </c>
      <c r="B739" t="s">
        <v>1437</v>
      </c>
      <c r="C739">
        <v>13324.862606109993</v>
      </c>
      <c r="D739">
        <v>193</v>
      </c>
    </row>
    <row r="740" spans="1:4" x14ac:dyDescent="0.25">
      <c r="A740" t="s">
        <v>2957</v>
      </c>
      <c r="B740" t="s">
        <v>1438</v>
      </c>
      <c r="C740">
        <v>8597.3412149399956</v>
      </c>
      <c r="D740">
        <v>58</v>
      </c>
    </row>
    <row r="741" spans="1:4" x14ac:dyDescent="0.25">
      <c r="A741" t="s">
        <v>2957</v>
      </c>
      <c r="B741" t="s">
        <v>1477</v>
      </c>
      <c r="C741">
        <v>0.52323051717096702</v>
      </c>
    </row>
    <row r="742" spans="1:4" x14ac:dyDescent="0.25">
      <c r="A742" t="s">
        <v>2957</v>
      </c>
      <c r="B742" t="s">
        <v>1478</v>
      </c>
      <c r="C742">
        <v>54251.85152779091</v>
      </c>
    </row>
    <row r="743" spans="1:4" x14ac:dyDescent="0.25">
      <c r="A743" t="s">
        <v>2957</v>
      </c>
      <c r="B743" t="s">
        <v>1479</v>
      </c>
      <c r="C743">
        <v>3181.9967276237617</v>
      </c>
    </row>
    <row r="744" spans="1:4" x14ac:dyDescent="0.25">
      <c r="A744" t="s">
        <v>2957</v>
      </c>
      <c r="B744" t="s">
        <v>1480</v>
      </c>
      <c r="C744">
        <v>2187.1527517240647</v>
      </c>
    </row>
    <row r="745" spans="1:4" x14ac:dyDescent="0.25">
      <c r="A745" t="s">
        <v>2957</v>
      </c>
      <c r="B745" t="s">
        <v>1481</v>
      </c>
      <c r="C745">
        <v>695.13167461370006</v>
      </c>
    </row>
    <row r="746" spans="1:4" x14ac:dyDescent="0.25">
      <c r="A746" t="s">
        <v>2957</v>
      </c>
      <c r="B746" t="s">
        <v>1482</v>
      </c>
      <c r="C746">
        <v>420.18742871211492</v>
      </c>
    </row>
    <row r="747" spans="1:4" x14ac:dyDescent="0.25">
      <c r="A747" t="s">
        <v>2957</v>
      </c>
      <c r="B747" t="s">
        <v>1483</v>
      </c>
      <c r="C747">
        <v>315.31809497636624</v>
      </c>
    </row>
    <row r="748" spans="1:4" x14ac:dyDescent="0.25">
      <c r="A748" t="s">
        <v>2957</v>
      </c>
      <c r="B748" t="s">
        <v>1484</v>
      </c>
      <c r="C748">
        <v>195.8238501897261</v>
      </c>
    </row>
    <row r="749" spans="1:4" x14ac:dyDescent="0.25">
      <c r="A749" t="s">
        <v>2957</v>
      </c>
      <c r="B749" t="s">
        <v>1485</v>
      </c>
      <c r="C749">
        <v>123.00396963944959</v>
      </c>
    </row>
    <row r="750" spans="1:4" x14ac:dyDescent="0.25">
      <c r="A750" t="s">
        <v>2957</v>
      </c>
      <c r="B750" t="s">
        <v>1496</v>
      </c>
      <c r="C750">
        <v>6.093922944075483E-4</v>
      </c>
    </row>
    <row r="751" spans="1:4" x14ac:dyDescent="0.25">
      <c r="A751" t="s">
        <v>2957</v>
      </c>
      <c r="B751" t="s">
        <v>1499</v>
      </c>
      <c r="C751">
        <v>0.9954096091718776</v>
      </c>
    </row>
    <row r="752" spans="1:4" x14ac:dyDescent="0.25">
      <c r="A752" t="s">
        <v>2957</v>
      </c>
      <c r="B752" t="s">
        <v>1518</v>
      </c>
      <c r="C752">
        <v>11486.917772500005</v>
      </c>
      <c r="D752">
        <v>344</v>
      </c>
    </row>
    <row r="753" spans="1:4" x14ac:dyDescent="0.25">
      <c r="A753" t="s">
        <v>2957</v>
      </c>
      <c r="B753" t="s">
        <v>1527</v>
      </c>
      <c r="C753">
        <v>8162.3499010600035</v>
      </c>
      <c r="D753">
        <v>554</v>
      </c>
    </row>
    <row r="754" spans="1:4" x14ac:dyDescent="0.25">
      <c r="A754" t="s">
        <v>2957</v>
      </c>
      <c r="B754" t="s">
        <v>1528</v>
      </c>
      <c r="C754">
        <v>1780.0532521200007</v>
      </c>
      <c r="D754">
        <v>512</v>
      </c>
    </row>
    <row r="755" spans="1:4" x14ac:dyDescent="0.25">
      <c r="A755" t="s">
        <v>2957</v>
      </c>
      <c r="B755" t="s">
        <v>1529</v>
      </c>
      <c r="C755">
        <v>233.14090356999998</v>
      </c>
      <c r="D755">
        <v>59</v>
      </c>
    </row>
    <row r="756" spans="1:4" x14ac:dyDescent="0.25">
      <c r="A756" t="s">
        <v>2957</v>
      </c>
      <c r="B756" t="s">
        <v>1530</v>
      </c>
      <c r="C756">
        <v>9.7671572800000011</v>
      </c>
      <c r="D756">
        <v>6</v>
      </c>
    </row>
    <row r="757" spans="1:4" x14ac:dyDescent="0.25">
      <c r="A757" t="s">
        <v>2957</v>
      </c>
      <c r="B757" t="s">
        <v>1535</v>
      </c>
      <c r="C757">
        <v>8359.6770051500007</v>
      </c>
      <c r="D757">
        <v>288</v>
      </c>
    </row>
    <row r="758" spans="1:4" x14ac:dyDescent="0.25">
      <c r="A758" t="s">
        <v>2957</v>
      </c>
      <c r="B758" t="s">
        <v>1519</v>
      </c>
      <c r="C758">
        <v>6910.6505171800054</v>
      </c>
      <c r="D758">
        <v>629</v>
      </c>
    </row>
    <row r="759" spans="1:4" x14ac:dyDescent="0.25">
      <c r="A759" t="s">
        <v>2957</v>
      </c>
      <c r="B759" t="s">
        <v>1520</v>
      </c>
      <c r="C759">
        <v>10762.775686259969</v>
      </c>
      <c r="D759">
        <v>1271</v>
      </c>
    </row>
    <row r="760" spans="1:4" x14ac:dyDescent="0.25">
      <c r="A760" t="s">
        <v>2957</v>
      </c>
      <c r="B760" t="s">
        <v>1521</v>
      </c>
      <c r="C760">
        <v>2431.2296565899987</v>
      </c>
      <c r="D760">
        <v>496</v>
      </c>
    </row>
    <row r="761" spans="1:4" x14ac:dyDescent="0.25">
      <c r="A761" t="s">
        <v>2957</v>
      </c>
      <c r="B761" t="s">
        <v>1522</v>
      </c>
      <c r="C761">
        <v>358.33873214999983</v>
      </c>
      <c r="D761">
        <v>111</v>
      </c>
    </row>
    <row r="762" spans="1:4" x14ac:dyDescent="0.25">
      <c r="A762" t="s">
        <v>2957</v>
      </c>
      <c r="B762" t="s">
        <v>1523</v>
      </c>
      <c r="C762">
        <v>77.694239390000007</v>
      </c>
      <c r="D762">
        <v>39</v>
      </c>
    </row>
    <row r="763" spans="1:4" x14ac:dyDescent="0.25">
      <c r="A763" t="s">
        <v>2957</v>
      </c>
      <c r="B763" t="s">
        <v>1524</v>
      </c>
      <c r="C763">
        <v>8.6759514100000015</v>
      </c>
      <c r="D763">
        <v>4</v>
      </c>
    </row>
    <row r="764" spans="1:4" x14ac:dyDescent="0.25">
      <c r="A764" t="s">
        <v>2957</v>
      </c>
      <c r="B764" t="s">
        <v>1525</v>
      </c>
      <c r="C764">
        <v>4939.9359910299981</v>
      </c>
      <c r="D764">
        <v>108</v>
      </c>
    </row>
    <row r="765" spans="1:4" x14ac:dyDescent="0.25">
      <c r="A765" t="s">
        <v>2957</v>
      </c>
      <c r="B765" t="s">
        <v>1526</v>
      </c>
      <c r="C765">
        <v>5849.2592595800015</v>
      </c>
      <c r="D765">
        <v>262</v>
      </c>
    </row>
    <row r="766" spans="1:4" x14ac:dyDescent="0.25">
      <c r="A766" t="s">
        <v>2957</v>
      </c>
      <c r="B766" t="s">
        <v>1540</v>
      </c>
      <c r="C766">
        <v>11486.917772500005</v>
      </c>
      <c r="D766">
        <v>344</v>
      </c>
    </row>
    <row r="767" spans="1:4" x14ac:dyDescent="0.25">
      <c r="A767" t="s">
        <v>2957</v>
      </c>
      <c r="B767" t="s">
        <v>1549</v>
      </c>
      <c r="C767">
        <v>8162.3499010600035</v>
      </c>
      <c r="D767">
        <v>554</v>
      </c>
    </row>
    <row r="768" spans="1:4" x14ac:dyDescent="0.25">
      <c r="A768" t="s">
        <v>2957</v>
      </c>
      <c r="B768" t="s">
        <v>1703</v>
      </c>
      <c r="C768">
        <v>1780.0532521200007</v>
      </c>
      <c r="D768">
        <v>512</v>
      </c>
    </row>
    <row r="769" spans="1:4" x14ac:dyDescent="0.25">
      <c r="A769" t="s">
        <v>2957</v>
      </c>
      <c r="B769" t="s">
        <v>1719</v>
      </c>
      <c r="C769">
        <v>233.14090356999998</v>
      </c>
      <c r="D769">
        <v>59</v>
      </c>
    </row>
    <row r="770" spans="1:4" x14ac:dyDescent="0.25">
      <c r="A770" t="s">
        <v>2957</v>
      </c>
      <c r="B770" t="s">
        <v>1720</v>
      </c>
      <c r="C770">
        <v>9.7671572800000011</v>
      </c>
      <c r="D770">
        <v>6</v>
      </c>
    </row>
    <row r="771" spans="1:4" x14ac:dyDescent="0.25">
      <c r="A771" t="s">
        <v>2957</v>
      </c>
      <c r="B771" t="s">
        <v>1725</v>
      </c>
      <c r="C771">
        <v>8359.6770051500007</v>
      </c>
      <c r="D771">
        <v>288</v>
      </c>
    </row>
    <row r="772" spans="1:4" x14ac:dyDescent="0.25">
      <c r="A772" t="s">
        <v>2957</v>
      </c>
      <c r="B772" t="s">
        <v>1541</v>
      </c>
      <c r="C772">
        <v>6910.6505171800054</v>
      </c>
      <c r="D772">
        <v>629</v>
      </c>
    </row>
    <row r="773" spans="1:4" x14ac:dyDescent="0.25">
      <c r="A773" t="s">
        <v>2957</v>
      </c>
      <c r="B773" t="s">
        <v>1542</v>
      </c>
      <c r="C773">
        <v>10762.775686259969</v>
      </c>
      <c r="D773">
        <v>1271</v>
      </c>
    </row>
    <row r="774" spans="1:4" x14ac:dyDescent="0.25">
      <c r="A774" t="s">
        <v>2957</v>
      </c>
      <c r="B774" t="s">
        <v>1543</v>
      </c>
      <c r="C774">
        <v>2431.2296565899987</v>
      </c>
      <c r="D774">
        <v>496</v>
      </c>
    </row>
    <row r="775" spans="1:4" x14ac:dyDescent="0.25">
      <c r="A775" t="s">
        <v>2957</v>
      </c>
      <c r="B775" t="s">
        <v>1544</v>
      </c>
      <c r="C775">
        <v>358.33873214999983</v>
      </c>
      <c r="D775">
        <v>111</v>
      </c>
    </row>
    <row r="776" spans="1:4" x14ac:dyDescent="0.25">
      <c r="A776" t="s">
        <v>2957</v>
      </c>
      <c r="B776" t="s">
        <v>1545</v>
      </c>
      <c r="C776">
        <v>77.694239390000007</v>
      </c>
      <c r="D776">
        <v>39</v>
      </c>
    </row>
    <row r="777" spans="1:4" x14ac:dyDescent="0.25">
      <c r="A777" t="s">
        <v>2957</v>
      </c>
      <c r="B777" t="s">
        <v>1546</v>
      </c>
      <c r="C777">
        <v>8.6759514100000015</v>
      </c>
      <c r="D777">
        <v>4</v>
      </c>
    </row>
    <row r="778" spans="1:4" x14ac:dyDescent="0.25">
      <c r="A778" t="s">
        <v>2957</v>
      </c>
      <c r="B778" t="s">
        <v>1547</v>
      </c>
      <c r="C778">
        <v>4939.9359910299981</v>
      </c>
      <c r="D778">
        <v>108</v>
      </c>
    </row>
    <row r="779" spans="1:4" x14ac:dyDescent="0.25">
      <c r="A779" t="s">
        <v>2957</v>
      </c>
      <c r="B779" t="s">
        <v>1548</v>
      </c>
      <c r="C779">
        <v>5849.2592595800015</v>
      </c>
      <c r="D779">
        <v>262</v>
      </c>
    </row>
    <row r="780" spans="1:4" x14ac:dyDescent="0.25">
      <c r="A780" t="s">
        <v>2957</v>
      </c>
      <c r="B780" t="s">
        <v>1551</v>
      </c>
      <c r="C780">
        <v>2849.1309590900014</v>
      </c>
      <c r="D780">
        <v>1055</v>
      </c>
    </row>
    <row r="781" spans="1:4" x14ac:dyDescent="0.25">
      <c r="A781" t="s">
        <v>2957</v>
      </c>
      <c r="B781" t="s">
        <v>1733</v>
      </c>
      <c r="C781">
        <v>4586.1590984000004</v>
      </c>
      <c r="D781">
        <v>164</v>
      </c>
    </row>
    <row r="782" spans="1:4" x14ac:dyDescent="0.25">
      <c r="A782" t="s">
        <v>2957</v>
      </c>
      <c r="B782" t="s">
        <v>1734</v>
      </c>
      <c r="C782">
        <v>7243.1000900200006</v>
      </c>
      <c r="D782">
        <v>150</v>
      </c>
    </row>
    <row r="783" spans="1:4" x14ac:dyDescent="0.25">
      <c r="A783" t="s">
        <v>2957</v>
      </c>
      <c r="B783" t="s">
        <v>2287</v>
      </c>
      <c r="C783">
        <v>3969.04060811</v>
      </c>
      <c r="D783">
        <v>88</v>
      </c>
    </row>
    <row r="784" spans="1:4" x14ac:dyDescent="0.25">
      <c r="A784" t="s">
        <v>2957</v>
      </c>
      <c r="B784" t="s">
        <v>2288</v>
      </c>
      <c r="C784">
        <v>6142.928586840002</v>
      </c>
      <c r="D784">
        <v>208</v>
      </c>
    </row>
    <row r="785" spans="1:4" x14ac:dyDescent="0.25">
      <c r="A785" t="s">
        <v>2957</v>
      </c>
      <c r="B785" t="s">
        <v>1552</v>
      </c>
      <c r="C785">
        <v>2120.6811843</v>
      </c>
      <c r="D785">
        <v>322</v>
      </c>
    </row>
    <row r="786" spans="1:4" x14ac:dyDescent="0.25">
      <c r="A786" t="s">
        <v>2957</v>
      </c>
      <c r="B786" t="s">
        <v>1553</v>
      </c>
      <c r="C786">
        <v>4869.9199731099934</v>
      </c>
      <c r="D786">
        <v>383</v>
      </c>
    </row>
    <row r="787" spans="1:4" x14ac:dyDescent="0.25">
      <c r="A787" t="s">
        <v>2957</v>
      </c>
      <c r="B787" t="s">
        <v>1554</v>
      </c>
      <c r="C787">
        <v>6975.9570240700032</v>
      </c>
      <c r="D787">
        <v>352</v>
      </c>
    </row>
    <row r="788" spans="1:4" x14ac:dyDescent="0.25">
      <c r="A788" t="s">
        <v>2957</v>
      </c>
      <c r="B788" t="s">
        <v>1555</v>
      </c>
      <c r="C788">
        <v>9540.597873080007</v>
      </c>
      <c r="D788">
        <v>353</v>
      </c>
    </row>
    <row r="789" spans="1:4" x14ac:dyDescent="0.25">
      <c r="A789" t="s">
        <v>2957</v>
      </c>
      <c r="B789" t="s">
        <v>1556</v>
      </c>
      <c r="C789">
        <v>1778.3689698199996</v>
      </c>
      <c r="D789">
        <v>244</v>
      </c>
    </row>
    <row r="790" spans="1:4" x14ac:dyDescent="0.25">
      <c r="A790" t="s">
        <v>2957</v>
      </c>
      <c r="B790" t="s">
        <v>1645</v>
      </c>
      <c r="C790">
        <v>6523.5622544400012</v>
      </c>
      <c r="D790">
        <v>774</v>
      </c>
    </row>
    <row r="791" spans="1:4" x14ac:dyDescent="0.25">
      <c r="A791" t="s">
        <v>2957</v>
      </c>
      <c r="B791" t="s">
        <v>1646</v>
      </c>
      <c r="C791">
        <v>2728.2374141600008</v>
      </c>
      <c r="D791">
        <v>425</v>
      </c>
    </row>
    <row r="792" spans="1:4" x14ac:dyDescent="0.25">
      <c r="A792" t="s">
        <v>2957</v>
      </c>
      <c r="B792" t="s">
        <v>1732</v>
      </c>
      <c r="C792">
        <v>2042.7819898300008</v>
      </c>
      <c r="D792">
        <v>161</v>
      </c>
    </row>
    <row r="793" spans="1:4" x14ac:dyDescent="0.25">
      <c r="A793" t="s">
        <v>2957</v>
      </c>
      <c r="B793" t="s">
        <v>1647</v>
      </c>
      <c r="C793">
        <v>33.127805760000001</v>
      </c>
      <c r="D793">
        <v>70</v>
      </c>
    </row>
    <row r="794" spans="1:4" x14ac:dyDescent="0.25">
      <c r="A794" t="s">
        <v>2957</v>
      </c>
      <c r="B794" t="s">
        <v>1648</v>
      </c>
      <c r="C794">
        <v>4.2708833400000001</v>
      </c>
      <c r="D794">
        <v>18</v>
      </c>
    </row>
    <row r="795" spans="1:4" x14ac:dyDescent="0.25">
      <c r="A795" t="s">
        <v>2957</v>
      </c>
      <c r="B795" t="s">
        <v>1652</v>
      </c>
      <c r="C795">
        <v>61333.067336170199</v>
      </c>
      <c r="D795">
        <v>4591</v>
      </c>
    </row>
    <row r="796" spans="1:4" x14ac:dyDescent="0.25">
      <c r="A796" t="s">
        <v>2957</v>
      </c>
      <c r="B796" t="s">
        <v>1712</v>
      </c>
      <c r="C796">
        <v>7362.7277744100002</v>
      </c>
      <c r="D796">
        <v>149</v>
      </c>
    </row>
    <row r="797" spans="1:4" x14ac:dyDescent="0.25">
      <c r="A797" t="s">
        <v>2957</v>
      </c>
      <c r="B797" t="s">
        <v>1713</v>
      </c>
      <c r="C797">
        <v>54007.738250860188</v>
      </c>
      <c r="D797">
        <v>4530</v>
      </c>
    </row>
    <row r="798" spans="1:4" x14ac:dyDescent="0.25">
      <c r="A798" t="s">
        <v>2957</v>
      </c>
      <c r="B798" t="s">
        <v>1913</v>
      </c>
      <c r="D798">
        <v>22.425979089419748</v>
      </c>
    </row>
    <row r="799" spans="1:4" x14ac:dyDescent="0.25">
      <c r="A799" t="s">
        <v>2957</v>
      </c>
      <c r="B799" t="s">
        <v>1914</v>
      </c>
      <c r="D799">
        <v>8.1716414613541559</v>
      </c>
    </row>
    <row r="800" spans="1:4" x14ac:dyDescent="0.25">
      <c r="A800" t="s">
        <v>2957</v>
      </c>
      <c r="B800" t="s">
        <v>1917</v>
      </c>
      <c r="D800">
        <v>14833.688033785937</v>
      </c>
    </row>
    <row r="801" spans="1:4" x14ac:dyDescent="0.25">
      <c r="A801" t="s">
        <v>2957</v>
      </c>
      <c r="B801" t="s">
        <v>1559</v>
      </c>
      <c r="C801">
        <v>19.002146659999998</v>
      </c>
      <c r="D801">
        <v>27</v>
      </c>
    </row>
    <row r="802" spans="1:4" x14ac:dyDescent="0.25">
      <c r="A802" t="s">
        <v>2957</v>
      </c>
      <c r="B802" t="s">
        <v>1560</v>
      </c>
      <c r="C802">
        <v>61.637590300000006</v>
      </c>
      <c r="D802">
        <v>18</v>
      </c>
    </row>
    <row r="803" spans="1:4" x14ac:dyDescent="0.25">
      <c r="A803" t="s">
        <v>2957</v>
      </c>
      <c r="B803" t="s">
        <v>1561</v>
      </c>
      <c r="C803">
        <v>253.25331931000002</v>
      </c>
      <c r="D803">
        <v>26</v>
      </c>
    </row>
    <row r="804" spans="1:4" x14ac:dyDescent="0.25">
      <c r="A804" t="s">
        <v>2957</v>
      </c>
      <c r="B804" t="s">
        <v>1562</v>
      </c>
      <c r="C804">
        <v>105.93941386</v>
      </c>
      <c r="D804">
        <v>4</v>
      </c>
    </row>
    <row r="805" spans="1:4" x14ac:dyDescent="0.25">
      <c r="A805" t="s">
        <v>2957</v>
      </c>
      <c r="B805" t="s">
        <v>1563</v>
      </c>
      <c r="C805">
        <v>284.13662271999999</v>
      </c>
      <c r="D805">
        <v>4</v>
      </c>
    </row>
    <row r="806" spans="1:4" x14ac:dyDescent="0.25">
      <c r="A806" t="s">
        <v>2957</v>
      </c>
      <c r="B806" t="s">
        <v>1564</v>
      </c>
      <c r="C806">
        <v>187.11792961</v>
      </c>
      <c r="D806">
        <v>1</v>
      </c>
    </row>
    <row r="807" spans="1:4" x14ac:dyDescent="0.25">
      <c r="A807" t="s">
        <v>2957</v>
      </c>
      <c r="B807" t="s">
        <v>1582</v>
      </c>
      <c r="C807">
        <v>0.7437164806951202</v>
      </c>
    </row>
    <row r="808" spans="1:4" x14ac:dyDescent="0.25">
      <c r="A808" t="s">
        <v>2957</v>
      </c>
      <c r="B808" t="s">
        <v>1583</v>
      </c>
      <c r="C808">
        <v>664.28649444638711</v>
      </c>
    </row>
    <row r="809" spans="1:4" x14ac:dyDescent="0.25">
      <c r="A809" t="s">
        <v>2957</v>
      </c>
      <c r="B809" t="s">
        <v>1584</v>
      </c>
      <c r="C809">
        <v>126.65241331320163</v>
      </c>
    </row>
    <row r="810" spans="1:4" x14ac:dyDescent="0.25">
      <c r="A810" t="s">
        <v>2957</v>
      </c>
      <c r="B810" t="s">
        <v>1585</v>
      </c>
      <c r="C810">
        <v>63.979291907252893</v>
      </c>
    </row>
    <row r="811" spans="1:4" x14ac:dyDescent="0.25">
      <c r="A811" t="s">
        <v>2957</v>
      </c>
      <c r="B811" t="s">
        <v>1586</v>
      </c>
      <c r="C811">
        <v>35.706126346089725</v>
      </c>
    </row>
    <row r="812" spans="1:4" x14ac:dyDescent="0.25">
      <c r="A812" t="s">
        <v>2957</v>
      </c>
      <c r="B812" t="s">
        <v>1587</v>
      </c>
      <c r="C812">
        <v>16.605835785016112</v>
      </c>
    </row>
    <row r="813" spans="1:4" x14ac:dyDescent="0.25">
      <c r="A813" t="s">
        <v>2957</v>
      </c>
      <c r="B813" t="s">
        <v>1588</v>
      </c>
      <c r="C813">
        <v>1.3129819957998738</v>
      </c>
    </row>
    <row r="814" spans="1:4" x14ac:dyDescent="0.25">
      <c r="A814" t="s">
        <v>2957</v>
      </c>
      <c r="B814" t="s">
        <v>1589</v>
      </c>
      <c r="C814">
        <v>0.47622452958618566</v>
      </c>
    </row>
    <row r="815" spans="1:4" x14ac:dyDescent="0.25">
      <c r="A815" t="s">
        <v>2957</v>
      </c>
      <c r="B815" t="s">
        <v>1590</v>
      </c>
      <c r="C815">
        <v>2.067654136666667</v>
      </c>
    </row>
    <row r="816" spans="1:4" x14ac:dyDescent="0.25">
      <c r="A816" t="s">
        <v>2957</v>
      </c>
      <c r="B816" t="s">
        <v>1664</v>
      </c>
      <c r="C816">
        <v>0.22252377569004497</v>
      </c>
    </row>
    <row r="817" spans="1:4" x14ac:dyDescent="0.25">
      <c r="A817" t="s">
        <v>2957</v>
      </c>
      <c r="B817" t="s">
        <v>1671</v>
      </c>
      <c r="C817">
        <v>0.329326749754218</v>
      </c>
    </row>
    <row r="818" spans="1:4" x14ac:dyDescent="0.25">
      <c r="A818" t="s">
        <v>2957</v>
      </c>
      <c r="B818" t="s">
        <v>1705</v>
      </c>
      <c r="C818">
        <v>420.85517127000003</v>
      </c>
      <c r="D818">
        <v>12</v>
      </c>
    </row>
    <row r="819" spans="1:4" x14ac:dyDescent="0.25">
      <c r="A819" t="s">
        <v>2957</v>
      </c>
      <c r="B819" t="s">
        <v>1706</v>
      </c>
      <c r="C819">
        <v>35.121559039999994</v>
      </c>
      <c r="D819">
        <v>8</v>
      </c>
    </row>
    <row r="820" spans="1:4" x14ac:dyDescent="0.25">
      <c r="A820" t="s">
        <v>2957</v>
      </c>
      <c r="B820" t="s">
        <v>1815</v>
      </c>
      <c r="C820">
        <v>242.83859261999999</v>
      </c>
      <c r="D820">
        <v>14</v>
      </c>
    </row>
    <row r="821" spans="1:4" x14ac:dyDescent="0.25">
      <c r="A821" t="s">
        <v>2957</v>
      </c>
      <c r="B821" t="s">
        <v>1816</v>
      </c>
      <c r="C821">
        <v>212.27169953000003</v>
      </c>
      <c r="D821">
        <v>27</v>
      </c>
    </row>
    <row r="822" spans="1:4" x14ac:dyDescent="0.25">
      <c r="A822" t="s">
        <v>2957</v>
      </c>
      <c r="B822" t="s">
        <v>1827</v>
      </c>
      <c r="C822">
        <v>420.85517127000003</v>
      </c>
      <c r="D822">
        <v>12</v>
      </c>
    </row>
    <row r="823" spans="1:4" x14ac:dyDescent="0.25">
      <c r="A823" t="s">
        <v>2957</v>
      </c>
      <c r="B823" t="s">
        <v>1828</v>
      </c>
      <c r="C823">
        <v>35.121559039999994</v>
      </c>
      <c r="D823">
        <v>8</v>
      </c>
    </row>
    <row r="824" spans="1:4" x14ac:dyDescent="0.25">
      <c r="A824" t="s">
        <v>2957</v>
      </c>
      <c r="B824" t="s">
        <v>1834</v>
      </c>
      <c r="C824">
        <v>242.83859261999999</v>
      </c>
      <c r="D824">
        <v>14</v>
      </c>
    </row>
    <row r="825" spans="1:4" x14ac:dyDescent="0.25">
      <c r="A825" t="s">
        <v>2957</v>
      </c>
      <c r="B825" t="s">
        <v>1835</v>
      </c>
      <c r="C825">
        <v>212.27169953000003</v>
      </c>
      <c r="D825">
        <v>27</v>
      </c>
    </row>
    <row r="826" spans="1:4" x14ac:dyDescent="0.25">
      <c r="A826" t="s">
        <v>2957</v>
      </c>
      <c r="B826" t="s">
        <v>1838</v>
      </c>
      <c r="C826">
        <v>12.980680379999999</v>
      </c>
      <c r="D826">
        <v>2</v>
      </c>
    </row>
    <row r="827" spans="1:4" x14ac:dyDescent="0.25">
      <c r="A827" t="s">
        <v>2957</v>
      </c>
      <c r="B827" t="s">
        <v>2007</v>
      </c>
      <c r="C827">
        <v>502.71825667999997</v>
      </c>
      <c r="D827">
        <v>14</v>
      </c>
    </row>
    <row r="828" spans="1:4" x14ac:dyDescent="0.25">
      <c r="A828" t="s">
        <v>2957</v>
      </c>
      <c r="B828" t="s">
        <v>2008</v>
      </c>
      <c r="C828">
        <v>30.87574785</v>
      </c>
      <c r="D828">
        <v>5</v>
      </c>
    </row>
    <row r="829" spans="1:4" x14ac:dyDescent="0.25">
      <c r="A829" t="s">
        <v>2957</v>
      </c>
      <c r="B829" t="s">
        <v>2301</v>
      </c>
      <c r="C829">
        <v>9.1237355299999994</v>
      </c>
      <c r="D829">
        <v>2</v>
      </c>
    </row>
    <row r="830" spans="1:4" x14ac:dyDescent="0.25">
      <c r="A830" t="s">
        <v>2957</v>
      </c>
      <c r="B830" t="s">
        <v>1839</v>
      </c>
      <c r="C830">
        <v>62.308605200000002</v>
      </c>
      <c r="D830">
        <v>5</v>
      </c>
    </row>
    <row r="831" spans="1:4" x14ac:dyDescent="0.25">
      <c r="A831" t="s">
        <v>2957</v>
      </c>
      <c r="B831" t="s">
        <v>1840</v>
      </c>
      <c r="C831">
        <v>14.13360874</v>
      </c>
      <c r="D831">
        <v>2</v>
      </c>
    </row>
    <row r="832" spans="1:4" x14ac:dyDescent="0.25">
      <c r="A832" t="s">
        <v>2957</v>
      </c>
      <c r="B832" t="s">
        <v>1841</v>
      </c>
      <c r="C832">
        <v>6.9149446500000007</v>
      </c>
      <c r="D832">
        <v>2</v>
      </c>
    </row>
    <row r="833" spans="1:4" x14ac:dyDescent="0.25">
      <c r="A833" t="s">
        <v>2957</v>
      </c>
      <c r="B833" t="s">
        <v>1842</v>
      </c>
      <c r="C833">
        <v>147.67320137999999</v>
      </c>
      <c r="D833">
        <v>5</v>
      </c>
    </row>
    <row r="834" spans="1:4" x14ac:dyDescent="0.25">
      <c r="A834" t="s">
        <v>2957</v>
      </c>
      <c r="B834" t="s">
        <v>2003</v>
      </c>
      <c r="C834">
        <v>33.797873979999999</v>
      </c>
      <c r="D834">
        <v>6</v>
      </c>
    </row>
    <row r="835" spans="1:4" x14ac:dyDescent="0.25">
      <c r="A835" t="s">
        <v>2957</v>
      </c>
      <c r="B835" t="s">
        <v>2004</v>
      </c>
      <c r="C835">
        <v>25.5343391</v>
      </c>
      <c r="D835">
        <v>5</v>
      </c>
    </row>
    <row r="836" spans="1:4" x14ac:dyDescent="0.25">
      <c r="A836" t="s">
        <v>2957</v>
      </c>
      <c r="B836" t="s">
        <v>2005</v>
      </c>
      <c r="C836">
        <v>3.1328919599999998</v>
      </c>
      <c r="D836">
        <v>5</v>
      </c>
    </row>
    <row r="837" spans="1:4" x14ac:dyDescent="0.25">
      <c r="A837" t="s">
        <v>2957</v>
      </c>
      <c r="B837" t="s">
        <v>2006</v>
      </c>
      <c r="C837">
        <v>61.893137010000004</v>
      </c>
      <c r="D837">
        <v>8</v>
      </c>
    </row>
    <row r="838" spans="1:4" x14ac:dyDescent="0.25">
      <c r="A838" t="s">
        <v>2957</v>
      </c>
      <c r="B838" t="s">
        <v>2009</v>
      </c>
      <c r="C838">
        <v>29.98059452</v>
      </c>
      <c r="D838">
        <v>5</v>
      </c>
    </row>
    <row r="839" spans="1:4" x14ac:dyDescent="0.25">
      <c r="A839" t="s">
        <v>2957</v>
      </c>
      <c r="B839" t="s">
        <v>2010</v>
      </c>
      <c r="C839">
        <v>881.10642794000023</v>
      </c>
      <c r="D839">
        <v>56</v>
      </c>
    </row>
    <row r="840" spans="1:4" x14ac:dyDescent="0.25">
      <c r="A840" t="s">
        <v>2957</v>
      </c>
      <c r="B840" t="s">
        <v>2028</v>
      </c>
      <c r="D840">
        <v>170.53169904282339</v>
      </c>
    </row>
    <row r="841" spans="1:4" x14ac:dyDescent="0.25">
      <c r="A841" t="s">
        <v>2957</v>
      </c>
      <c r="B841" t="s">
        <v>2017</v>
      </c>
      <c r="D841">
        <v>9.7595073605300513</v>
      </c>
    </row>
    <row r="842" spans="1:4" x14ac:dyDescent="0.25">
      <c r="A842" t="s">
        <v>2957</v>
      </c>
      <c r="B842" t="s">
        <v>2024</v>
      </c>
      <c r="D842">
        <v>199.76153969225308</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election activeCell="J43" sqref="J43"/>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2" t="s">
        <v>2375</v>
      </c>
      <c r="E6" s="442"/>
      <c r="F6" s="442"/>
      <c r="G6" s="442"/>
      <c r="H6" s="442"/>
      <c r="I6" s="6"/>
      <c r="J6" s="7"/>
    </row>
    <row r="7" spans="2:10" ht="26.25" x14ac:dyDescent="0.25">
      <c r="B7" s="5"/>
      <c r="C7" s="6"/>
      <c r="D7" s="6"/>
      <c r="E7" s="6"/>
      <c r="F7" s="11" t="s">
        <v>2812</v>
      </c>
      <c r="G7" s="6"/>
      <c r="H7" s="6"/>
      <c r="I7" s="6"/>
      <c r="J7" s="7"/>
    </row>
    <row r="8" spans="2:10" ht="26.25" x14ac:dyDescent="0.25">
      <c r="B8" s="5"/>
      <c r="C8" s="6"/>
      <c r="D8" s="6"/>
      <c r="E8" s="6"/>
      <c r="F8" s="11" t="s">
        <v>2961</v>
      </c>
      <c r="G8" s="6"/>
      <c r="H8" s="6"/>
      <c r="I8" s="6"/>
      <c r="J8" s="7"/>
    </row>
    <row r="9" spans="2:10" ht="21" x14ac:dyDescent="0.25">
      <c r="B9" s="5"/>
      <c r="C9" s="6"/>
      <c r="D9" s="6"/>
      <c r="E9" s="6"/>
      <c r="F9" s="12" t="s">
        <v>2962</v>
      </c>
      <c r="G9" s="6"/>
      <c r="H9" s="6"/>
      <c r="I9" s="6"/>
      <c r="J9" s="7"/>
    </row>
    <row r="10" spans="2:10" ht="21" x14ac:dyDescent="0.25">
      <c r="B10" s="5"/>
      <c r="C10" s="6"/>
      <c r="D10" s="6"/>
      <c r="E10" s="6"/>
      <c r="F10" s="12" t="s">
        <v>2963</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45" t="s">
        <v>15</v>
      </c>
      <c r="E24" s="446" t="s">
        <v>16</v>
      </c>
      <c r="F24" s="446"/>
      <c r="G24" s="446"/>
      <c r="H24" s="446"/>
      <c r="I24" s="6"/>
      <c r="J24" s="7"/>
    </row>
    <row r="25" spans="2:10" x14ac:dyDescent="0.25">
      <c r="B25" s="5"/>
      <c r="C25" s="6"/>
      <c r="D25" s="6"/>
      <c r="H25" s="6"/>
      <c r="I25" s="6"/>
      <c r="J25" s="7"/>
    </row>
    <row r="26" spans="2:10" x14ac:dyDescent="0.25">
      <c r="B26" s="5"/>
      <c r="C26" s="6"/>
      <c r="D26" s="445" t="s">
        <v>17</v>
      </c>
      <c r="E26" s="446"/>
      <c r="F26" s="446"/>
      <c r="G26" s="446"/>
      <c r="H26" s="446"/>
      <c r="I26" s="6"/>
      <c r="J26" s="7"/>
    </row>
    <row r="27" spans="2:10" x14ac:dyDescent="0.25">
      <c r="B27" s="5"/>
      <c r="C27" s="6"/>
      <c r="D27" s="15"/>
      <c r="E27" s="15"/>
      <c r="F27" s="15"/>
      <c r="G27" s="15"/>
      <c r="H27" s="15"/>
      <c r="I27" s="6"/>
      <c r="J27" s="7"/>
    </row>
    <row r="28" spans="2:10" x14ac:dyDescent="0.25">
      <c r="B28" s="5"/>
      <c r="C28" s="6"/>
      <c r="D28" s="445" t="s">
        <v>18</v>
      </c>
      <c r="E28" s="446" t="s">
        <v>16</v>
      </c>
      <c r="F28" s="446"/>
      <c r="G28" s="446"/>
      <c r="H28" s="446"/>
      <c r="I28" s="6"/>
      <c r="J28" s="7"/>
    </row>
    <row r="29" spans="2:10" x14ac:dyDescent="0.25">
      <c r="B29" s="5"/>
      <c r="C29" s="6"/>
      <c r="D29" s="15"/>
      <c r="E29" s="15"/>
      <c r="F29" s="15"/>
      <c r="G29" s="15"/>
      <c r="H29" s="15"/>
      <c r="I29" s="6"/>
      <c r="J29" s="7"/>
    </row>
    <row r="30" spans="2:10" x14ac:dyDescent="0.25">
      <c r="B30" s="5"/>
      <c r="C30" s="6"/>
      <c r="D30" s="445" t="s">
        <v>19</v>
      </c>
      <c r="E30" s="446" t="s">
        <v>16</v>
      </c>
      <c r="F30" s="446"/>
      <c r="G30" s="446"/>
      <c r="H30" s="446"/>
      <c r="I30" s="6"/>
      <c r="J30" s="7"/>
    </row>
    <row r="31" spans="2:10" x14ac:dyDescent="0.25">
      <c r="B31" s="5"/>
      <c r="C31" s="6"/>
      <c r="D31" s="15"/>
      <c r="E31" s="15"/>
      <c r="F31" s="15"/>
      <c r="G31" s="15"/>
      <c r="H31" s="15"/>
      <c r="I31" s="6"/>
      <c r="J31" s="7"/>
    </row>
    <row r="32" spans="2:10" x14ac:dyDescent="0.25">
      <c r="B32" s="5"/>
      <c r="C32" s="6"/>
      <c r="D32" s="445" t="s">
        <v>20</v>
      </c>
      <c r="E32" s="446" t="s">
        <v>16</v>
      </c>
      <c r="F32" s="446"/>
      <c r="G32" s="446"/>
      <c r="H32" s="446"/>
      <c r="I32" s="6"/>
      <c r="J32" s="7"/>
    </row>
    <row r="33" spans="2:10" x14ac:dyDescent="0.25">
      <c r="B33" s="5"/>
      <c r="C33" s="6"/>
      <c r="I33" s="6"/>
      <c r="J33" s="7"/>
    </row>
    <row r="34" spans="2:10" x14ac:dyDescent="0.25">
      <c r="B34" s="5"/>
      <c r="C34" s="6"/>
      <c r="D34" s="445" t="s">
        <v>21</v>
      </c>
      <c r="E34" s="446" t="s">
        <v>16</v>
      </c>
      <c r="F34" s="446"/>
      <c r="G34" s="446"/>
      <c r="H34" s="446"/>
      <c r="I34" s="6"/>
      <c r="J34" s="7"/>
    </row>
    <row r="35" spans="2:10" x14ac:dyDescent="0.25">
      <c r="B35" s="5"/>
      <c r="C35" s="6"/>
      <c r="D35" s="6"/>
      <c r="E35" s="6"/>
      <c r="F35" s="6"/>
      <c r="G35" s="6"/>
      <c r="H35" s="6"/>
      <c r="I35" s="6"/>
      <c r="J35" s="7"/>
    </row>
    <row r="36" spans="2:10" x14ac:dyDescent="0.25">
      <c r="B36" s="5"/>
      <c r="C36" s="6"/>
      <c r="D36" s="443" t="s">
        <v>22</v>
      </c>
      <c r="E36" s="444"/>
      <c r="F36" s="444"/>
      <c r="G36" s="444"/>
      <c r="H36" s="444"/>
      <c r="I36" s="6"/>
      <c r="J36" s="7"/>
    </row>
    <row r="37" spans="2:10" x14ac:dyDescent="0.25">
      <c r="B37" s="5"/>
      <c r="C37" s="6"/>
      <c r="D37" s="6"/>
      <c r="E37" s="6"/>
      <c r="F37" s="14"/>
      <c r="G37" s="6"/>
      <c r="H37" s="6"/>
      <c r="I37" s="6"/>
      <c r="J37" s="7"/>
    </row>
    <row r="38" spans="2:10" x14ac:dyDescent="0.25">
      <c r="B38" s="5"/>
      <c r="C38" s="6"/>
      <c r="D38" s="443" t="s">
        <v>1136</v>
      </c>
      <c r="E38" s="444"/>
      <c r="F38" s="444"/>
      <c r="G38" s="444"/>
      <c r="H38" s="444"/>
      <c r="I38" s="6"/>
      <c r="J38" s="7"/>
    </row>
    <row r="39" spans="2:10" x14ac:dyDescent="0.25">
      <c r="B39" s="5"/>
      <c r="C39" s="6"/>
      <c r="I39" s="6"/>
      <c r="J39" s="7"/>
    </row>
    <row r="40" spans="2:10" x14ac:dyDescent="0.25">
      <c r="B40" s="5"/>
      <c r="C40" s="6"/>
      <c r="D40" s="443" t="s">
        <v>2338</v>
      </c>
      <c r="E40" s="444" t="s">
        <v>16</v>
      </c>
      <c r="F40" s="444"/>
      <c r="G40" s="444"/>
      <c r="H40" s="444"/>
      <c r="I40" s="6"/>
      <c r="J40" s="7"/>
    </row>
    <row r="41" spans="2:10" x14ac:dyDescent="0.25">
      <c r="B41" s="5"/>
      <c r="C41" s="6"/>
      <c r="D41" s="6"/>
      <c r="E41" s="15"/>
      <c r="F41" s="15"/>
      <c r="G41" s="15"/>
      <c r="H41" s="15"/>
      <c r="I41" s="6"/>
      <c r="J41" s="7"/>
    </row>
    <row r="42" spans="2:10" x14ac:dyDescent="0.25">
      <c r="B42" s="5"/>
      <c r="C42" s="6"/>
      <c r="D42" s="443" t="s">
        <v>2339</v>
      </c>
      <c r="E42" s="444"/>
      <c r="F42" s="444"/>
      <c r="G42" s="444"/>
      <c r="H42" s="44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71093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1192</v>
      </c>
      <c r="D9" s="6"/>
      <c r="E9" s="6"/>
      <c r="F9" s="6"/>
      <c r="G9" s="6"/>
      <c r="H9" s="6"/>
      <c r="I9" s="6"/>
      <c r="J9" s="7"/>
      <c r="N9" s="6"/>
    </row>
    <row r="10" spans="1:14" x14ac:dyDescent="0.25">
      <c r="B10" s="5"/>
      <c r="C10" t="s">
        <v>1193</v>
      </c>
      <c r="F10" s="6"/>
      <c r="G10" s="6"/>
      <c r="H10" s="6"/>
      <c r="I10" s="6"/>
      <c r="J10" s="7"/>
      <c r="N10" s="6"/>
    </row>
    <row r="11" spans="1:14" x14ac:dyDescent="0.25">
      <c r="B11" s="5"/>
      <c r="C11" t="s">
        <v>1194</v>
      </c>
      <c r="D11" s="6"/>
      <c r="E11" s="6"/>
      <c r="F11" s="6"/>
      <c r="G11" s="6"/>
      <c r="H11" s="6"/>
      <c r="I11" s="6"/>
      <c r="J11" s="7"/>
    </row>
    <row r="12" spans="1:14" x14ac:dyDescent="0.25">
      <c r="B12" s="5"/>
      <c r="D12" t="s">
        <v>1195</v>
      </c>
      <c r="E12" s="6"/>
      <c r="F12" s="6"/>
      <c r="G12" s="6"/>
      <c r="H12" s="6"/>
      <c r="I12" s="6"/>
      <c r="J12" s="7"/>
    </row>
    <row r="13" spans="1:14" x14ac:dyDescent="0.25">
      <c r="B13" s="5"/>
      <c r="D13" t="s">
        <v>1196</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2351</v>
      </c>
      <c r="E17" s="6"/>
      <c r="J17" s="21"/>
    </row>
    <row r="18" spans="2:14" x14ac:dyDescent="0.25">
      <c r="B18" s="5"/>
      <c r="C18" t="s">
        <v>1197</v>
      </c>
      <c r="F18" s="14"/>
      <c r="G18" s="14"/>
      <c r="H18" s="14"/>
      <c r="I18" s="14"/>
      <c r="J18" s="7"/>
    </row>
    <row r="19" spans="2:14" x14ac:dyDescent="0.25">
      <c r="B19" s="5"/>
      <c r="C19" t="s">
        <v>1198</v>
      </c>
      <c r="E19" s="6"/>
      <c r="F19" s="14"/>
      <c r="G19" s="14"/>
      <c r="H19" s="14"/>
      <c r="I19" s="14"/>
      <c r="J19" s="7"/>
    </row>
    <row r="20" spans="2:14" x14ac:dyDescent="0.25">
      <c r="B20" s="5"/>
      <c r="C20" t="s">
        <v>1199</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1200</v>
      </c>
      <c r="D23" s="6"/>
      <c r="E23" s="6"/>
      <c r="F23" s="13"/>
      <c r="G23" s="13"/>
      <c r="H23" s="13"/>
      <c r="I23" s="13"/>
      <c r="J23" s="7"/>
    </row>
    <row r="24" spans="2:14" x14ac:dyDescent="0.25">
      <c r="B24" s="5"/>
      <c r="D24" t="s">
        <v>30</v>
      </c>
      <c r="F24" s="13"/>
      <c r="G24" s="13"/>
      <c r="H24" s="13"/>
      <c r="I24" s="13"/>
      <c r="J24" s="7"/>
    </row>
    <row r="25" spans="2:14" x14ac:dyDescent="0.25">
      <c r="B25" s="5"/>
      <c r="C25" t="s">
        <v>1201</v>
      </c>
      <c r="F25" s="13"/>
      <c r="G25" s="13"/>
      <c r="H25" s="13"/>
      <c r="I25" s="13"/>
      <c r="J25" s="7"/>
    </row>
    <row r="26" spans="2:14" ht="15" customHeight="1" x14ac:dyDescent="0.25">
      <c r="B26" s="5"/>
      <c r="C26" s="447" t="s">
        <v>1203</v>
      </c>
      <c r="D26" s="447"/>
      <c r="E26" s="447"/>
      <c r="F26" s="447"/>
      <c r="G26" s="447"/>
      <c r="H26" s="447"/>
      <c r="I26" s="13"/>
      <c r="J26" s="7"/>
    </row>
    <row r="27" spans="2:14" x14ac:dyDescent="0.25">
      <c r="B27" s="5"/>
      <c r="C27" s="447"/>
      <c r="D27" s="447"/>
      <c r="E27" s="447"/>
      <c r="F27" s="447"/>
      <c r="G27" s="447"/>
      <c r="H27" s="447"/>
      <c r="I27" s="13"/>
      <c r="J27" s="7"/>
    </row>
    <row r="28" spans="2:14" x14ac:dyDescent="0.25">
      <c r="B28" s="5"/>
      <c r="C28" s="447" t="s">
        <v>1202</v>
      </c>
      <c r="D28" s="447"/>
      <c r="E28" s="447"/>
      <c r="F28" s="447"/>
      <c r="G28" s="447"/>
      <c r="H28" s="447"/>
      <c r="I28" s="13"/>
      <c r="J28" s="7"/>
    </row>
    <row r="29" spans="2:14" x14ac:dyDescent="0.25">
      <c r="B29" s="5"/>
      <c r="C29" s="447"/>
      <c r="D29" s="447"/>
      <c r="E29" s="447"/>
      <c r="F29" s="447"/>
      <c r="G29" s="447"/>
      <c r="H29" s="447"/>
      <c r="I29" s="13"/>
      <c r="J29" s="7"/>
    </row>
    <row r="30" spans="2:14" x14ac:dyDescent="0.25">
      <c r="B30" s="5"/>
      <c r="C30" s="447" t="s">
        <v>1204</v>
      </c>
      <c r="D30" s="447"/>
      <c r="E30" s="447"/>
      <c r="F30" s="447"/>
      <c r="G30" s="447"/>
      <c r="H30" s="447"/>
      <c r="I30" s="13"/>
      <c r="J30" s="7"/>
    </row>
    <row r="31" spans="2:14" x14ac:dyDescent="0.25">
      <c r="B31" s="5"/>
      <c r="C31" s="447"/>
      <c r="D31" s="447"/>
      <c r="E31" s="447"/>
      <c r="F31" s="447"/>
      <c r="G31" s="447"/>
      <c r="H31" s="447"/>
      <c r="I31" s="13"/>
      <c r="J31" s="7"/>
    </row>
    <row r="32" spans="2:14" x14ac:dyDescent="0.25">
      <c r="B32" s="5"/>
      <c r="C32" s="187" t="s">
        <v>2352</v>
      </c>
      <c r="D32" s="185"/>
      <c r="E32" s="185"/>
      <c r="F32" s="185"/>
      <c r="G32" s="185"/>
      <c r="H32" s="185"/>
      <c r="I32" s="13"/>
      <c r="J32" s="7"/>
    </row>
    <row r="33" spans="2:10" x14ac:dyDescent="0.25">
      <c r="B33" s="5"/>
      <c r="C33" t="s">
        <v>2364</v>
      </c>
      <c r="F33" s="13"/>
      <c r="G33" s="13"/>
      <c r="H33" s="13"/>
      <c r="I33" s="13"/>
      <c r="J33" s="7"/>
    </row>
    <row r="34" spans="2:10" x14ac:dyDescent="0.25">
      <c r="B34" s="5"/>
      <c r="D34" t="s">
        <v>1205</v>
      </c>
      <c r="F34" s="13"/>
      <c r="G34" s="13"/>
      <c r="H34" s="13"/>
      <c r="I34" s="13"/>
      <c r="J34" s="7"/>
    </row>
    <row r="35" spans="2:10" x14ac:dyDescent="0.25">
      <c r="B35" s="5"/>
      <c r="D35" t="s">
        <v>1206</v>
      </c>
      <c r="F35" s="13"/>
      <c r="G35" s="13"/>
      <c r="H35" s="13"/>
      <c r="I35" s="13"/>
      <c r="J35" s="7"/>
    </row>
    <row r="36" spans="2:10" x14ac:dyDescent="0.25">
      <c r="B36" s="5"/>
      <c r="D36" t="s">
        <v>1207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3"/>
      <c r="C74" s="164"/>
      <c r="D74" s="164"/>
      <c r="E74" s="164"/>
      <c r="F74" s="164"/>
      <c r="G74" s="164"/>
      <c r="H74" s="164"/>
      <c r="I74" s="164"/>
      <c r="J74" s="165"/>
    </row>
    <row r="75" spans="2:10" ht="18.75" x14ac:dyDescent="0.3">
      <c r="B75" s="20"/>
      <c r="C75" s="168" t="s">
        <v>2376</v>
      </c>
      <c r="J75" s="21"/>
    </row>
    <row r="76" spans="2:10" ht="18.75" x14ac:dyDescent="0.3">
      <c r="B76" s="20"/>
      <c r="C76" s="449" t="s">
        <v>2377</v>
      </c>
      <c r="D76" s="449"/>
      <c r="E76" s="449"/>
      <c r="F76" s="449"/>
      <c r="G76" s="449"/>
      <c r="H76" s="449"/>
      <c r="I76" s="449"/>
      <c r="J76" s="21"/>
    </row>
    <row r="77" spans="2:10" x14ac:dyDescent="0.25">
      <c r="B77" s="20"/>
      <c r="J77" s="21"/>
    </row>
    <row r="78" spans="2:10" x14ac:dyDescent="0.25">
      <c r="B78" s="20"/>
      <c r="C78" s="169" t="s">
        <v>2378</v>
      </c>
      <c r="J78" s="21"/>
    </row>
    <row r="79" spans="2:10" x14ac:dyDescent="0.25">
      <c r="B79" s="20"/>
      <c r="C79" s="169" t="s">
        <v>2379</v>
      </c>
      <c r="J79" s="21"/>
    </row>
    <row r="80" spans="2:10" x14ac:dyDescent="0.25">
      <c r="B80" s="20"/>
      <c r="C80" s="169" t="s">
        <v>2380</v>
      </c>
      <c r="J80" s="21"/>
    </row>
    <row r="81" spans="2:10" x14ac:dyDescent="0.25">
      <c r="B81" s="20"/>
      <c r="C81" s="169" t="s">
        <v>2381</v>
      </c>
      <c r="J81" s="21"/>
    </row>
    <row r="82" spans="2:10" x14ac:dyDescent="0.25">
      <c r="B82" s="20"/>
      <c r="C82" s="448" t="s">
        <v>2382</v>
      </c>
      <c r="D82" s="448"/>
      <c r="E82" s="448"/>
      <c r="F82" s="448"/>
      <c r="G82" s="448"/>
      <c r="H82" s="448"/>
      <c r="I82" s="448"/>
      <c r="J82" s="21"/>
    </row>
    <row r="83" spans="2:10" x14ac:dyDescent="0.25">
      <c r="B83" s="20"/>
      <c r="C83" s="448" t="s">
        <v>2383</v>
      </c>
      <c r="D83" s="448"/>
      <c r="E83" s="448"/>
      <c r="F83" s="448"/>
      <c r="G83" s="448"/>
      <c r="H83" s="448"/>
      <c r="I83" s="448"/>
      <c r="J83" s="21"/>
    </row>
    <row r="84" spans="2:10" x14ac:dyDescent="0.25">
      <c r="B84" s="20"/>
      <c r="C84" s="169" t="s">
        <v>2384</v>
      </c>
      <c r="J84" s="21"/>
    </row>
    <row r="85" spans="2:10" x14ac:dyDescent="0.25">
      <c r="B85" s="20"/>
      <c r="C85" s="169" t="s">
        <v>2385</v>
      </c>
      <c r="J85" s="21"/>
    </row>
    <row r="86" spans="2:10" x14ac:dyDescent="0.25">
      <c r="B86" s="20"/>
      <c r="C86" s="169" t="s">
        <v>2386</v>
      </c>
      <c r="J86" s="21"/>
    </row>
    <row r="87" spans="2:10" x14ac:dyDescent="0.25">
      <c r="B87" s="20"/>
      <c r="C87" s="169" t="s">
        <v>2387</v>
      </c>
      <c r="J87" s="21"/>
    </row>
    <row r="88" spans="2:10" x14ac:dyDescent="0.25">
      <c r="B88" s="20"/>
      <c r="C88" s="169" t="s">
        <v>2388</v>
      </c>
      <c r="J88" s="21"/>
    </row>
    <row r="89" spans="2:10" x14ac:dyDescent="0.25">
      <c r="B89" s="20"/>
      <c r="C89" s="169" t="s">
        <v>2389</v>
      </c>
      <c r="J89" s="21"/>
    </row>
    <row r="90" spans="2:10" x14ac:dyDescent="0.25">
      <c r="B90" s="20"/>
      <c r="C90" s="169" t="s">
        <v>2391</v>
      </c>
      <c r="J90" s="21"/>
    </row>
    <row r="91" spans="2:10" x14ac:dyDescent="0.25">
      <c r="B91" s="20"/>
      <c r="C91" s="169" t="s">
        <v>2390</v>
      </c>
      <c r="J91" s="21"/>
    </row>
    <row r="92" spans="2:10" x14ac:dyDescent="0.25">
      <c r="B92" s="20"/>
      <c r="C92" s="169" t="s">
        <v>2396</v>
      </c>
      <c r="J92" s="21"/>
    </row>
    <row r="93" spans="2:10" x14ac:dyDescent="0.25">
      <c r="B93" s="20"/>
      <c r="C93" s="169" t="s">
        <v>2397</v>
      </c>
      <c r="J93" s="21"/>
    </row>
    <row r="94" spans="2:10" x14ac:dyDescent="0.25">
      <c r="B94" s="20"/>
      <c r="C94" s="169" t="s">
        <v>2392</v>
      </c>
      <c r="J94" s="21"/>
    </row>
    <row r="95" spans="2:10" x14ac:dyDescent="0.25">
      <c r="B95" s="20"/>
      <c r="C95" s="169" t="s">
        <v>2393</v>
      </c>
      <c r="J95" s="21"/>
    </row>
    <row r="96" spans="2:10" x14ac:dyDescent="0.25">
      <c r="B96" s="20"/>
      <c r="C96" s="169" t="s">
        <v>2395</v>
      </c>
      <c r="J96" s="21"/>
    </row>
    <row r="97" spans="2:10" x14ac:dyDescent="0.25">
      <c r="B97" s="20"/>
      <c r="C97" s="169" t="s">
        <v>2394</v>
      </c>
      <c r="J97" s="21"/>
    </row>
    <row r="98" spans="2:10" x14ac:dyDescent="0.25">
      <c r="B98" s="20"/>
      <c r="C98" s="169"/>
      <c r="J98" s="21"/>
    </row>
    <row r="99" spans="2:10" ht="15.75" thickBot="1" x14ac:dyDescent="0.3">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5" x14ac:dyDescent="0.25"/>
  <cols>
    <col min="1" max="1" width="4.5703125" style="46" customWidth="1"/>
    <col min="2" max="2" width="16.7109375" style="29" bestFit="1" customWidth="1"/>
    <col min="3" max="3" width="162.42578125" style="30" customWidth="1"/>
    <col min="4" max="31" width="9.28515625" style="26" customWidth="1"/>
    <col min="247" max="247" width="4.5703125" customWidth="1"/>
    <col min="248" max="248" width="16.7109375" bestFit="1" customWidth="1"/>
    <col min="249" max="249" width="127.5703125" customWidth="1"/>
    <col min="250" max="250" width="46.5703125" customWidth="1"/>
    <col min="251" max="287" width="9.28515625" customWidth="1"/>
    <col min="503" max="503" width="4.5703125" customWidth="1"/>
    <col min="504" max="504" width="16.7109375" bestFit="1" customWidth="1"/>
    <col min="505" max="505" width="127.5703125" customWidth="1"/>
    <col min="506" max="506" width="46.5703125" customWidth="1"/>
    <col min="507" max="543" width="9.28515625" customWidth="1"/>
    <col min="759" max="759" width="4.5703125" customWidth="1"/>
    <col min="760" max="760" width="16.7109375" bestFit="1" customWidth="1"/>
    <col min="761" max="761" width="127.5703125" customWidth="1"/>
    <col min="762" max="762" width="46.5703125" customWidth="1"/>
    <col min="763" max="799" width="9.28515625" customWidth="1"/>
    <col min="1015" max="1015" width="4.5703125" customWidth="1"/>
    <col min="1016" max="1016" width="16.7109375" bestFit="1" customWidth="1"/>
    <col min="1017" max="1017" width="127.5703125" customWidth="1"/>
    <col min="1018" max="1018" width="46.5703125" customWidth="1"/>
    <col min="1019" max="1055" width="9.28515625" customWidth="1"/>
    <col min="1271" max="1271" width="4.5703125" customWidth="1"/>
    <col min="1272" max="1272" width="16.7109375" bestFit="1" customWidth="1"/>
    <col min="1273" max="1273" width="127.5703125" customWidth="1"/>
    <col min="1274" max="1274" width="46.5703125" customWidth="1"/>
    <col min="1275" max="1311" width="9.28515625" customWidth="1"/>
    <col min="1527" max="1527" width="4.5703125" customWidth="1"/>
    <col min="1528" max="1528" width="16.7109375" bestFit="1" customWidth="1"/>
    <col min="1529" max="1529" width="127.5703125" customWidth="1"/>
    <col min="1530" max="1530" width="46.5703125" customWidth="1"/>
    <col min="1531" max="1567" width="9.28515625" customWidth="1"/>
    <col min="1783" max="1783" width="4.5703125" customWidth="1"/>
    <col min="1784" max="1784" width="16.7109375" bestFit="1" customWidth="1"/>
    <col min="1785" max="1785" width="127.5703125" customWidth="1"/>
    <col min="1786" max="1786" width="46.5703125" customWidth="1"/>
    <col min="1787" max="1823" width="9.28515625" customWidth="1"/>
    <col min="2039" max="2039" width="4.5703125" customWidth="1"/>
    <col min="2040" max="2040" width="16.7109375" bestFit="1" customWidth="1"/>
    <col min="2041" max="2041" width="127.5703125" customWidth="1"/>
    <col min="2042" max="2042" width="46.5703125" customWidth="1"/>
    <col min="2043" max="2079" width="9.28515625" customWidth="1"/>
    <col min="2295" max="2295" width="4.5703125" customWidth="1"/>
    <col min="2296" max="2296" width="16.7109375" bestFit="1" customWidth="1"/>
    <col min="2297" max="2297" width="127.5703125" customWidth="1"/>
    <col min="2298" max="2298" width="46.5703125" customWidth="1"/>
    <col min="2299" max="2335" width="9.28515625" customWidth="1"/>
    <col min="2551" max="2551" width="4.5703125" customWidth="1"/>
    <col min="2552" max="2552" width="16.7109375" bestFit="1" customWidth="1"/>
    <col min="2553" max="2553" width="127.5703125" customWidth="1"/>
    <col min="2554" max="2554" width="46.5703125" customWidth="1"/>
    <col min="2555" max="2591" width="9.28515625" customWidth="1"/>
    <col min="2807" max="2807" width="4.5703125" customWidth="1"/>
    <col min="2808" max="2808" width="16.7109375" bestFit="1" customWidth="1"/>
    <col min="2809" max="2809" width="127.5703125" customWidth="1"/>
    <col min="2810" max="2810" width="46.5703125" customWidth="1"/>
    <col min="2811" max="2847" width="9.28515625" customWidth="1"/>
    <col min="3063" max="3063" width="4.5703125" customWidth="1"/>
    <col min="3064" max="3064" width="16.7109375" bestFit="1" customWidth="1"/>
    <col min="3065" max="3065" width="127.5703125" customWidth="1"/>
    <col min="3066" max="3066" width="46.5703125" customWidth="1"/>
    <col min="3067" max="3103" width="9.28515625" customWidth="1"/>
    <col min="3319" max="3319" width="4.5703125" customWidth="1"/>
    <col min="3320" max="3320" width="16.7109375" bestFit="1" customWidth="1"/>
    <col min="3321" max="3321" width="127.5703125" customWidth="1"/>
    <col min="3322" max="3322" width="46.5703125" customWidth="1"/>
    <col min="3323" max="3359" width="9.28515625" customWidth="1"/>
    <col min="3575" max="3575" width="4.5703125" customWidth="1"/>
    <col min="3576" max="3576" width="16.7109375" bestFit="1" customWidth="1"/>
    <col min="3577" max="3577" width="127.5703125" customWidth="1"/>
    <col min="3578" max="3578" width="46.5703125" customWidth="1"/>
    <col min="3579" max="3615" width="9.28515625" customWidth="1"/>
    <col min="3831" max="3831" width="4.5703125" customWidth="1"/>
    <col min="3832" max="3832" width="16.7109375" bestFit="1" customWidth="1"/>
    <col min="3833" max="3833" width="127.5703125" customWidth="1"/>
    <col min="3834" max="3834" width="46.5703125" customWidth="1"/>
    <col min="3835" max="3871" width="9.28515625" customWidth="1"/>
    <col min="4087" max="4087" width="4.5703125" customWidth="1"/>
    <col min="4088" max="4088" width="16.7109375" bestFit="1" customWidth="1"/>
    <col min="4089" max="4089" width="127.5703125" customWidth="1"/>
    <col min="4090" max="4090" width="46.5703125" customWidth="1"/>
    <col min="4091" max="4127" width="9.28515625" customWidth="1"/>
    <col min="4343" max="4343" width="4.5703125" customWidth="1"/>
    <col min="4344" max="4344" width="16.7109375" bestFit="1" customWidth="1"/>
    <col min="4345" max="4345" width="127.5703125" customWidth="1"/>
    <col min="4346" max="4346" width="46.5703125" customWidth="1"/>
    <col min="4347" max="4383" width="9.28515625" customWidth="1"/>
    <col min="4599" max="4599" width="4.5703125" customWidth="1"/>
    <col min="4600" max="4600" width="16.7109375" bestFit="1" customWidth="1"/>
    <col min="4601" max="4601" width="127.5703125" customWidth="1"/>
    <col min="4602" max="4602" width="46.5703125" customWidth="1"/>
    <col min="4603" max="4639" width="9.28515625" customWidth="1"/>
    <col min="4855" max="4855" width="4.5703125" customWidth="1"/>
    <col min="4856" max="4856" width="16.7109375" bestFit="1" customWidth="1"/>
    <col min="4857" max="4857" width="127.5703125" customWidth="1"/>
    <col min="4858" max="4858" width="46.5703125" customWidth="1"/>
    <col min="4859" max="4895" width="9.28515625" customWidth="1"/>
    <col min="5111" max="5111" width="4.5703125" customWidth="1"/>
    <col min="5112" max="5112" width="16.7109375" bestFit="1" customWidth="1"/>
    <col min="5113" max="5113" width="127.5703125" customWidth="1"/>
    <col min="5114" max="5114" width="46.5703125" customWidth="1"/>
    <col min="5115" max="5151" width="9.28515625" customWidth="1"/>
    <col min="5367" max="5367" width="4.5703125" customWidth="1"/>
    <col min="5368" max="5368" width="16.7109375" bestFit="1" customWidth="1"/>
    <col min="5369" max="5369" width="127.5703125" customWidth="1"/>
    <col min="5370" max="5370" width="46.5703125" customWidth="1"/>
    <col min="5371" max="5407" width="9.28515625" customWidth="1"/>
    <col min="5623" max="5623" width="4.5703125" customWidth="1"/>
    <col min="5624" max="5624" width="16.7109375" bestFit="1" customWidth="1"/>
    <col min="5625" max="5625" width="127.5703125" customWidth="1"/>
    <col min="5626" max="5626" width="46.5703125" customWidth="1"/>
    <col min="5627" max="5663" width="9.28515625" customWidth="1"/>
    <col min="5879" max="5879" width="4.5703125" customWidth="1"/>
    <col min="5880" max="5880" width="16.7109375" bestFit="1" customWidth="1"/>
    <col min="5881" max="5881" width="127.5703125" customWidth="1"/>
    <col min="5882" max="5882" width="46.5703125" customWidth="1"/>
    <col min="5883" max="5919" width="9.28515625" customWidth="1"/>
    <col min="6135" max="6135" width="4.5703125" customWidth="1"/>
    <col min="6136" max="6136" width="16.7109375" bestFit="1" customWidth="1"/>
    <col min="6137" max="6137" width="127.5703125" customWidth="1"/>
    <col min="6138" max="6138" width="46.5703125" customWidth="1"/>
    <col min="6139" max="6175" width="9.28515625" customWidth="1"/>
    <col min="6391" max="6391" width="4.5703125" customWidth="1"/>
    <col min="6392" max="6392" width="16.7109375" bestFit="1" customWidth="1"/>
    <col min="6393" max="6393" width="127.5703125" customWidth="1"/>
    <col min="6394" max="6394" width="46.5703125" customWidth="1"/>
    <col min="6395" max="6431" width="9.28515625" customWidth="1"/>
    <col min="6647" max="6647" width="4.5703125" customWidth="1"/>
    <col min="6648" max="6648" width="16.7109375" bestFit="1" customWidth="1"/>
    <col min="6649" max="6649" width="127.5703125" customWidth="1"/>
    <col min="6650" max="6650" width="46.5703125" customWidth="1"/>
    <col min="6651" max="6687" width="9.28515625" customWidth="1"/>
    <col min="6903" max="6903" width="4.5703125" customWidth="1"/>
    <col min="6904" max="6904" width="16.7109375" bestFit="1" customWidth="1"/>
    <col min="6905" max="6905" width="127.5703125" customWidth="1"/>
    <col min="6906" max="6906" width="46.5703125" customWidth="1"/>
    <col min="6907" max="6943" width="9.28515625" customWidth="1"/>
    <col min="7159" max="7159" width="4.5703125" customWidth="1"/>
    <col min="7160" max="7160" width="16.7109375" bestFit="1" customWidth="1"/>
    <col min="7161" max="7161" width="127.5703125" customWidth="1"/>
    <col min="7162" max="7162" width="46.5703125" customWidth="1"/>
    <col min="7163" max="7199" width="9.28515625" customWidth="1"/>
    <col min="7415" max="7415" width="4.5703125" customWidth="1"/>
    <col min="7416" max="7416" width="16.7109375" bestFit="1" customWidth="1"/>
    <col min="7417" max="7417" width="127.5703125" customWidth="1"/>
    <col min="7418" max="7418" width="46.5703125" customWidth="1"/>
    <col min="7419" max="7455" width="9.28515625" customWidth="1"/>
    <col min="7671" max="7671" width="4.5703125" customWidth="1"/>
    <col min="7672" max="7672" width="16.7109375" bestFit="1" customWidth="1"/>
    <col min="7673" max="7673" width="127.5703125" customWidth="1"/>
    <col min="7674" max="7674" width="46.5703125" customWidth="1"/>
    <col min="7675" max="7711" width="9.28515625" customWidth="1"/>
    <col min="7927" max="7927" width="4.5703125" customWidth="1"/>
    <col min="7928" max="7928" width="16.7109375" bestFit="1" customWidth="1"/>
    <col min="7929" max="7929" width="127.5703125" customWidth="1"/>
    <col min="7930" max="7930" width="46.5703125" customWidth="1"/>
    <col min="7931" max="7967" width="9.28515625" customWidth="1"/>
    <col min="8183" max="8183" width="4.5703125" customWidth="1"/>
    <col min="8184" max="8184" width="16.7109375" bestFit="1" customWidth="1"/>
    <col min="8185" max="8185" width="127.5703125" customWidth="1"/>
    <col min="8186" max="8186" width="46.5703125" customWidth="1"/>
    <col min="8187" max="8223" width="9.28515625" customWidth="1"/>
    <col min="8439" max="8439" width="4.5703125" customWidth="1"/>
    <col min="8440" max="8440" width="16.7109375" bestFit="1" customWidth="1"/>
    <col min="8441" max="8441" width="127.5703125" customWidth="1"/>
    <col min="8442" max="8442" width="46.5703125" customWidth="1"/>
    <col min="8443" max="8479" width="9.28515625" customWidth="1"/>
    <col min="8695" max="8695" width="4.5703125" customWidth="1"/>
    <col min="8696" max="8696" width="16.7109375" bestFit="1" customWidth="1"/>
    <col min="8697" max="8697" width="127.5703125" customWidth="1"/>
    <col min="8698" max="8698" width="46.5703125" customWidth="1"/>
    <col min="8699" max="8735" width="9.28515625" customWidth="1"/>
    <col min="8951" max="8951" width="4.5703125" customWidth="1"/>
    <col min="8952" max="8952" width="16.7109375" bestFit="1" customWidth="1"/>
    <col min="8953" max="8953" width="127.5703125" customWidth="1"/>
    <col min="8954" max="8954" width="46.5703125" customWidth="1"/>
    <col min="8955" max="8991" width="9.28515625" customWidth="1"/>
    <col min="9207" max="9207" width="4.5703125" customWidth="1"/>
    <col min="9208" max="9208" width="16.7109375" bestFit="1" customWidth="1"/>
    <col min="9209" max="9209" width="127.5703125" customWidth="1"/>
    <col min="9210" max="9210" width="46.5703125" customWidth="1"/>
    <col min="9211" max="9247" width="9.28515625" customWidth="1"/>
    <col min="9463" max="9463" width="4.5703125" customWidth="1"/>
    <col min="9464" max="9464" width="16.7109375" bestFit="1" customWidth="1"/>
    <col min="9465" max="9465" width="127.5703125" customWidth="1"/>
    <col min="9466" max="9466" width="46.5703125" customWidth="1"/>
    <col min="9467" max="9503" width="9.28515625" customWidth="1"/>
    <col min="9719" max="9719" width="4.5703125" customWidth="1"/>
    <col min="9720" max="9720" width="16.7109375" bestFit="1" customWidth="1"/>
    <col min="9721" max="9721" width="127.5703125" customWidth="1"/>
    <col min="9722" max="9722" width="46.5703125" customWidth="1"/>
    <col min="9723" max="9759" width="9.28515625" customWidth="1"/>
    <col min="9975" max="9975" width="4.5703125" customWidth="1"/>
    <col min="9976" max="9976" width="16.7109375" bestFit="1" customWidth="1"/>
    <col min="9977" max="9977" width="127.5703125" customWidth="1"/>
    <col min="9978" max="9978" width="46.5703125" customWidth="1"/>
    <col min="9979" max="10015" width="9.28515625" customWidth="1"/>
    <col min="10231" max="10231" width="4.5703125" customWidth="1"/>
    <col min="10232" max="10232" width="16.7109375" bestFit="1" customWidth="1"/>
    <col min="10233" max="10233" width="127.5703125" customWidth="1"/>
    <col min="10234" max="10234" width="46.5703125" customWidth="1"/>
    <col min="10235" max="10271" width="9.28515625" customWidth="1"/>
    <col min="10487" max="10487" width="4.5703125" customWidth="1"/>
    <col min="10488" max="10488" width="16.7109375" bestFit="1" customWidth="1"/>
    <col min="10489" max="10489" width="127.5703125" customWidth="1"/>
    <col min="10490" max="10490" width="46.5703125" customWidth="1"/>
    <col min="10491" max="10527" width="9.28515625" customWidth="1"/>
    <col min="10743" max="10743" width="4.5703125" customWidth="1"/>
    <col min="10744" max="10744" width="16.7109375" bestFit="1" customWidth="1"/>
    <col min="10745" max="10745" width="127.5703125" customWidth="1"/>
    <col min="10746" max="10746" width="46.5703125" customWidth="1"/>
    <col min="10747" max="10783" width="9.28515625" customWidth="1"/>
    <col min="10999" max="10999" width="4.5703125" customWidth="1"/>
    <col min="11000" max="11000" width="16.7109375" bestFit="1" customWidth="1"/>
    <col min="11001" max="11001" width="127.5703125" customWidth="1"/>
    <col min="11002" max="11002" width="46.5703125" customWidth="1"/>
    <col min="11003" max="11039" width="9.28515625" customWidth="1"/>
    <col min="11255" max="11255" width="4.5703125" customWidth="1"/>
    <col min="11256" max="11256" width="16.7109375" bestFit="1" customWidth="1"/>
    <col min="11257" max="11257" width="127.5703125" customWidth="1"/>
    <col min="11258" max="11258" width="46.5703125" customWidth="1"/>
    <col min="11259" max="11295" width="9.28515625" customWidth="1"/>
    <col min="11511" max="11511" width="4.5703125" customWidth="1"/>
    <col min="11512" max="11512" width="16.7109375" bestFit="1" customWidth="1"/>
    <col min="11513" max="11513" width="127.5703125" customWidth="1"/>
    <col min="11514" max="11514" width="46.5703125" customWidth="1"/>
    <col min="11515" max="11551" width="9.28515625" customWidth="1"/>
    <col min="11767" max="11767" width="4.5703125" customWidth="1"/>
    <col min="11768" max="11768" width="16.7109375" bestFit="1" customWidth="1"/>
    <col min="11769" max="11769" width="127.5703125" customWidth="1"/>
    <col min="11770" max="11770" width="46.5703125" customWidth="1"/>
    <col min="11771" max="11807" width="9.28515625" customWidth="1"/>
    <col min="12023" max="12023" width="4.5703125" customWidth="1"/>
    <col min="12024" max="12024" width="16.7109375" bestFit="1" customWidth="1"/>
    <col min="12025" max="12025" width="127.5703125" customWidth="1"/>
    <col min="12026" max="12026" width="46.5703125" customWidth="1"/>
    <col min="12027" max="12063" width="9.28515625" customWidth="1"/>
    <col min="12279" max="12279" width="4.5703125" customWidth="1"/>
    <col min="12280" max="12280" width="16.7109375" bestFit="1" customWidth="1"/>
    <col min="12281" max="12281" width="127.5703125" customWidth="1"/>
    <col min="12282" max="12282" width="46.5703125" customWidth="1"/>
    <col min="12283" max="12319" width="9.28515625" customWidth="1"/>
    <col min="12535" max="12535" width="4.5703125" customWidth="1"/>
    <col min="12536" max="12536" width="16.7109375" bestFit="1" customWidth="1"/>
    <col min="12537" max="12537" width="127.5703125" customWidth="1"/>
    <col min="12538" max="12538" width="46.5703125" customWidth="1"/>
    <col min="12539" max="12575" width="9.28515625" customWidth="1"/>
    <col min="12791" max="12791" width="4.5703125" customWidth="1"/>
    <col min="12792" max="12792" width="16.7109375" bestFit="1" customWidth="1"/>
    <col min="12793" max="12793" width="127.5703125" customWidth="1"/>
    <col min="12794" max="12794" width="46.5703125" customWidth="1"/>
    <col min="12795" max="12831" width="9.28515625" customWidth="1"/>
    <col min="13047" max="13047" width="4.5703125" customWidth="1"/>
    <col min="13048" max="13048" width="16.7109375" bestFit="1" customWidth="1"/>
    <col min="13049" max="13049" width="127.5703125" customWidth="1"/>
    <col min="13050" max="13050" width="46.5703125" customWidth="1"/>
    <col min="13051" max="13087" width="9.28515625" customWidth="1"/>
    <col min="13303" max="13303" width="4.5703125" customWidth="1"/>
    <col min="13304" max="13304" width="16.7109375" bestFit="1" customWidth="1"/>
    <col min="13305" max="13305" width="127.5703125" customWidth="1"/>
    <col min="13306" max="13306" width="46.5703125" customWidth="1"/>
    <col min="13307" max="13343" width="9.28515625" customWidth="1"/>
    <col min="13559" max="13559" width="4.5703125" customWidth="1"/>
    <col min="13560" max="13560" width="16.7109375" bestFit="1" customWidth="1"/>
    <col min="13561" max="13561" width="127.5703125" customWidth="1"/>
    <col min="13562" max="13562" width="46.5703125" customWidth="1"/>
    <col min="13563" max="13599" width="9.28515625" customWidth="1"/>
    <col min="13815" max="13815" width="4.5703125" customWidth="1"/>
    <col min="13816" max="13816" width="16.7109375" bestFit="1" customWidth="1"/>
    <col min="13817" max="13817" width="127.5703125" customWidth="1"/>
    <col min="13818" max="13818" width="46.5703125" customWidth="1"/>
    <col min="13819" max="13855" width="9.28515625" customWidth="1"/>
    <col min="14071" max="14071" width="4.5703125" customWidth="1"/>
    <col min="14072" max="14072" width="16.7109375" bestFit="1" customWidth="1"/>
    <col min="14073" max="14073" width="127.5703125" customWidth="1"/>
    <col min="14074" max="14074" width="46.5703125" customWidth="1"/>
    <col min="14075" max="14111" width="9.28515625" customWidth="1"/>
    <col min="14327" max="14327" width="4.5703125" customWidth="1"/>
    <col min="14328" max="14328" width="16.7109375" bestFit="1" customWidth="1"/>
    <col min="14329" max="14329" width="127.5703125" customWidth="1"/>
    <col min="14330" max="14330" width="46.5703125" customWidth="1"/>
    <col min="14331" max="14367" width="9.28515625" customWidth="1"/>
    <col min="14583" max="14583" width="4.5703125" customWidth="1"/>
    <col min="14584" max="14584" width="16.7109375" bestFit="1" customWidth="1"/>
    <col min="14585" max="14585" width="127.5703125" customWidth="1"/>
    <col min="14586" max="14586" width="46.5703125" customWidth="1"/>
    <col min="14587" max="14623" width="9.28515625" customWidth="1"/>
    <col min="14839" max="14839" width="4.5703125" customWidth="1"/>
    <col min="14840" max="14840" width="16.7109375" bestFit="1" customWidth="1"/>
    <col min="14841" max="14841" width="127.5703125" customWidth="1"/>
    <col min="14842" max="14842" width="46.5703125" customWidth="1"/>
    <col min="14843" max="14879" width="9.28515625" customWidth="1"/>
    <col min="15095" max="15095" width="4.5703125" customWidth="1"/>
    <col min="15096" max="15096" width="16.7109375" bestFit="1" customWidth="1"/>
    <col min="15097" max="15097" width="127.5703125" customWidth="1"/>
    <col min="15098" max="15098" width="46.5703125" customWidth="1"/>
    <col min="15099" max="15135" width="9.28515625" customWidth="1"/>
    <col min="15351" max="15351" width="4.5703125" customWidth="1"/>
    <col min="15352" max="15352" width="16.7109375" bestFit="1" customWidth="1"/>
    <col min="15353" max="15353" width="127.5703125" customWidth="1"/>
    <col min="15354" max="15354" width="46.5703125" customWidth="1"/>
    <col min="15355" max="15391" width="9.28515625" customWidth="1"/>
    <col min="15607" max="15607" width="4.5703125" customWidth="1"/>
    <col min="15608" max="15608" width="16.7109375" bestFit="1" customWidth="1"/>
    <col min="15609" max="15609" width="127.5703125" customWidth="1"/>
    <col min="15610" max="15610" width="46.5703125" customWidth="1"/>
    <col min="15611" max="15647" width="9.28515625" customWidth="1"/>
    <col min="15863" max="15863" width="4.5703125" customWidth="1"/>
    <col min="15864" max="15864" width="16.7109375" bestFit="1" customWidth="1"/>
    <col min="15865" max="15865" width="127.5703125" customWidth="1"/>
    <col min="15866" max="15866" width="46.5703125" customWidth="1"/>
    <col min="15867" max="15903" width="9.28515625" customWidth="1"/>
    <col min="16119" max="16119" width="4.5703125" customWidth="1"/>
    <col min="16120" max="16120" width="16.7109375" bestFit="1" customWidth="1"/>
    <col min="16121" max="16121" width="127.5703125" customWidth="1"/>
    <col min="16122" max="16122" width="46.5703125" customWidth="1"/>
    <col min="16123" max="16159" width="9.28515625" customWidth="1"/>
  </cols>
  <sheetData>
    <row r="1" spans="1:31" ht="31.5" x14ac:dyDescent="0.5">
      <c r="A1" s="450" t="s">
        <v>37</v>
      </c>
      <c r="B1" s="451"/>
      <c r="C1" s="45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65" customHeight="1" x14ac:dyDescent="0.25">
      <c r="A6" s="38" t="s">
        <v>40</v>
      </c>
      <c r="B6" s="38"/>
      <c r="C6" s="39"/>
    </row>
    <row r="7" spans="1:31" ht="60" x14ac:dyDescent="0.25">
      <c r="A7" s="40"/>
      <c r="B7" s="41" t="s">
        <v>41</v>
      </c>
      <c r="C7" s="42" t="s">
        <v>42</v>
      </c>
    </row>
    <row r="8" spans="1:31" ht="14.65" customHeight="1" x14ac:dyDescent="0.25">
      <c r="A8" s="38" t="s">
        <v>43</v>
      </c>
      <c r="B8" s="38"/>
      <c r="C8" s="39"/>
    </row>
    <row r="9" spans="1:31" ht="23.25" customHeight="1" x14ac:dyDescent="0.25">
      <c r="A9" s="43"/>
      <c r="B9" s="41" t="s">
        <v>44</v>
      </c>
      <c r="C9" s="44" t="s">
        <v>1180</v>
      </c>
    </row>
    <row r="10" spans="1:31" ht="14.65" customHeight="1" x14ac:dyDescent="0.25">
      <c r="A10" s="38" t="s">
        <v>45</v>
      </c>
      <c r="B10" s="38"/>
      <c r="C10" s="39"/>
    </row>
    <row r="11" spans="1:31" ht="23.25" customHeight="1" x14ac:dyDescent="0.25">
      <c r="A11" s="43"/>
      <c r="B11" s="41" t="s">
        <v>46</v>
      </c>
      <c r="C11" s="44" t="s">
        <v>47</v>
      </c>
    </row>
    <row r="12" spans="1:31" ht="14.65" customHeight="1" x14ac:dyDescent="0.25">
      <c r="A12" s="38" t="s">
        <v>48</v>
      </c>
      <c r="B12" s="38"/>
      <c r="C12" s="39"/>
    </row>
    <row r="13" spans="1:31" ht="30" x14ac:dyDescent="0.25">
      <c r="A13" s="40"/>
      <c r="B13" s="41" t="s">
        <v>49</v>
      </c>
      <c r="C13" s="42" t="s">
        <v>50</v>
      </c>
    </row>
    <row r="14" spans="1:31" ht="14.65" customHeight="1" x14ac:dyDescent="0.25">
      <c r="A14" s="38" t="s">
        <v>51</v>
      </c>
      <c r="B14" s="38"/>
      <c r="C14" s="39"/>
    </row>
    <row r="15" spans="1:31" ht="38.25" customHeight="1" x14ac:dyDescent="0.25">
      <c r="A15" s="40"/>
      <c r="B15" s="41" t="s">
        <v>52</v>
      </c>
      <c r="C15" s="44" t="s">
        <v>53</v>
      </c>
    </row>
    <row r="16" spans="1:31" ht="14.65" customHeight="1" x14ac:dyDescent="0.25">
      <c r="A16" s="38" t="s">
        <v>54</v>
      </c>
      <c r="B16" s="38"/>
      <c r="C16" s="39"/>
    </row>
    <row r="17" spans="1:3" ht="26.25" customHeight="1" x14ac:dyDescent="0.25">
      <c r="A17" s="40"/>
      <c r="B17" s="41" t="s">
        <v>55</v>
      </c>
      <c r="C17" s="44" t="s">
        <v>56</v>
      </c>
    </row>
    <row r="18" spans="1:3" ht="14.6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65" customHeight="1" x14ac:dyDescent="0.25">
      <c r="A21" s="38" t="s">
        <v>61</v>
      </c>
      <c r="B21" s="38"/>
      <c r="C21" s="39"/>
    </row>
    <row r="22" spans="1:3" ht="42.6" customHeight="1" x14ac:dyDescent="0.25">
      <c r="A22" s="43"/>
      <c r="B22" s="41" t="s">
        <v>62</v>
      </c>
      <c r="C22" s="42" t="s">
        <v>63</v>
      </c>
    </row>
    <row r="23" spans="1:3" ht="14.65" customHeight="1" x14ac:dyDescent="0.25">
      <c r="A23" s="38" t="s">
        <v>64</v>
      </c>
      <c r="B23" s="38"/>
      <c r="C23" s="39"/>
    </row>
    <row r="24" spans="1:3" ht="30" x14ac:dyDescent="0.25">
      <c r="A24" s="40"/>
      <c r="B24" s="41" t="s">
        <v>65</v>
      </c>
      <c r="C24" s="44" t="s">
        <v>1710</v>
      </c>
    </row>
    <row r="25" spans="1:3" ht="14.65" customHeight="1" x14ac:dyDescent="0.25">
      <c r="A25" s="38" t="s">
        <v>1186</v>
      </c>
      <c r="B25" s="38"/>
      <c r="C25" s="39"/>
    </row>
    <row r="26" spans="1:3" ht="38.25" customHeight="1" x14ac:dyDescent="0.25">
      <c r="A26" s="40"/>
      <c r="B26" s="41" t="s">
        <v>66</v>
      </c>
      <c r="C26" s="44" t="s">
        <v>67</v>
      </c>
    </row>
    <row r="27" spans="1:3" ht="14.65" customHeight="1" x14ac:dyDescent="0.25">
      <c r="A27" s="38" t="s">
        <v>68</v>
      </c>
      <c r="B27" s="38"/>
      <c r="C27" s="39"/>
    </row>
    <row r="28" spans="1:3" ht="34.5" customHeight="1" x14ac:dyDescent="0.25">
      <c r="A28" s="40"/>
      <c r="B28" s="41" t="s">
        <v>69</v>
      </c>
      <c r="C28" s="44" t="s">
        <v>70</v>
      </c>
    </row>
    <row r="29" spans="1:3" x14ac:dyDescent="0.25">
      <c r="A29" s="38" t="s">
        <v>1183</v>
      </c>
      <c r="B29" s="38"/>
      <c r="C29" s="39"/>
    </row>
    <row r="30" spans="1:3" ht="60" x14ac:dyDescent="0.25">
      <c r="A30" s="40"/>
      <c r="B30" s="41" t="s">
        <v>1181</v>
      </c>
      <c r="C30" s="44" t="s">
        <v>1711</v>
      </c>
    </row>
    <row r="31" spans="1:3" x14ac:dyDescent="0.25">
      <c r="A31" s="38" t="s">
        <v>1182</v>
      </c>
      <c r="B31" s="38"/>
      <c r="C31" s="39"/>
    </row>
    <row r="32" spans="1:3" ht="30" x14ac:dyDescent="0.25">
      <c r="A32" s="40"/>
      <c r="B32" s="41" t="s">
        <v>1184</v>
      </c>
      <c r="C32" s="44" t="s">
        <v>1185</v>
      </c>
    </row>
    <row r="33" spans="1:3" x14ac:dyDescent="0.25">
      <c r="A33" s="38" t="s">
        <v>1187</v>
      </c>
      <c r="B33" s="38"/>
      <c r="C33" s="39"/>
    </row>
    <row r="34" spans="1:3" ht="30" x14ac:dyDescent="0.25">
      <c r="A34" s="40"/>
      <c r="B34" s="41" t="s">
        <v>1191</v>
      </c>
      <c r="C34" s="44" t="s">
        <v>1190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zoomScale="70" zoomScaleNormal="70" workbookViewId="0">
      <selection activeCell="E141" sqref="E141"/>
    </sheetView>
  </sheetViews>
  <sheetFormatPr defaultColWidth="8.7109375" defaultRowHeight="15" outlineLevelRow="1" x14ac:dyDescent="0.25"/>
  <cols>
    <col min="1" max="1" width="13.42578125" style="51" customWidth="1"/>
    <col min="2" max="2" width="60.5703125" style="51" customWidth="1"/>
    <col min="3" max="3" width="39.28515625" style="51" bestFit="1" customWidth="1"/>
    <col min="4" max="4" width="35.28515625" style="51" bestFit="1" customWidth="1"/>
    <col min="5" max="5" width="6.5703125" style="51" customWidth="1"/>
    <col min="6" max="6" width="41.5703125" style="51" customWidth="1"/>
    <col min="7" max="7" width="41.5703125" style="49" customWidth="1"/>
    <col min="8" max="8" width="7.42578125" style="51" customWidth="1"/>
    <col min="9" max="10" width="38.28515625" style="51" customWidth="1"/>
    <col min="11" max="11" width="47.5703125" style="51" customWidth="1"/>
    <col min="12" max="12" width="7.42578125" style="51" customWidth="1"/>
    <col min="13" max="13" width="25.5703125" style="51" customWidth="1"/>
    <col min="14" max="14" width="25.5703125" style="49" customWidth="1"/>
    <col min="15" max="16384" width="8.7109375" style="80"/>
  </cols>
  <sheetData>
    <row r="1" spans="1:13" ht="31.5" x14ac:dyDescent="0.25">
      <c r="A1" s="48" t="s">
        <v>1137</v>
      </c>
      <c r="B1" s="48"/>
      <c r="C1" s="49"/>
      <c r="D1" s="49"/>
      <c r="E1" s="49"/>
      <c r="F1" s="186" t="s">
        <v>2353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72</v>
      </c>
      <c r="C5" s="55"/>
      <c r="E5" s="57"/>
      <c r="F5" s="57"/>
      <c r="H5" s="49"/>
      <c r="L5" s="49"/>
      <c r="M5" s="49"/>
    </row>
    <row r="6" spans="1:13" x14ac:dyDescent="0.25">
      <c r="B6" s="59" t="s">
        <v>73</v>
      </c>
      <c r="C6" s="57"/>
      <c r="D6" s="57"/>
      <c r="H6" s="49"/>
      <c r="L6" s="49"/>
      <c r="M6" s="49"/>
    </row>
    <row r="7" spans="1:13" x14ac:dyDescent="0.25">
      <c r="B7" s="58" t="s">
        <v>74</v>
      </c>
      <c r="C7" s="57"/>
      <c r="D7" s="57"/>
      <c r="H7" s="49"/>
      <c r="L7" s="49"/>
      <c r="M7" s="49"/>
    </row>
    <row r="8" spans="1:13" x14ac:dyDescent="0.25">
      <c r="B8" s="58" t="s">
        <v>75</v>
      </c>
      <c r="C8" s="57"/>
      <c r="D8" s="57"/>
      <c r="F8" s="51" t="s">
        <v>76</v>
      </c>
      <c r="H8" s="49"/>
      <c r="L8" s="49"/>
      <c r="M8" s="49"/>
    </row>
    <row r="9" spans="1:13" x14ac:dyDescent="0.25">
      <c r="B9" s="59" t="s">
        <v>2211</v>
      </c>
      <c r="H9" s="49"/>
      <c r="L9" s="49"/>
      <c r="M9" s="49"/>
    </row>
    <row r="10" spans="1:13" x14ac:dyDescent="0.25">
      <c r="B10" s="59" t="s">
        <v>77</v>
      </c>
      <c r="H10" s="49"/>
      <c r="L10" s="49"/>
      <c r="M10" s="49"/>
    </row>
    <row r="11" spans="1:13" ht="15.75" thickBot="1" x14ac:dyDescent="0.3">
      <c r="B11" s="60" t="s">
        <v>78</v>
      </c>
      <c r="H11" s="49"/>
      <c r="L11" s="49"/>
      <c r="M11" s="49"/>
    </row>
    <row r="12" spans="1:13" x14ac:dyDescent="0.25">
      <c r="B12" s="61"/>
      <c r="H12" s="49"/>
      <c r="L12" s="49"/>
      <c r="M12" s="49"/>
    </row>
    <row r="13" spans="1:13" ht="37.5" x14ac:dyDescent="0.25">
      <c r="A13" s="62" t="s">
        <v>79</v>
      </c>
      <c r="B13" s="62" t="s">
        <v>73</v>
      </c>
      <c r="C13" s="63"/>
      <c r="D13" s="63"/>
      <c r="E13" s="63"/>
      <c r="F13" s="63"/>
      <c r="G13" s="64"/>
      <c r="H13" s="49"/>
      <c r="L13" s="49"/>
      <c r="M13" s="49"/>
    </row>
    <row r="14" spans="1:13" x14ac:dyDescent="0.25">
      <c r="A14" s="51" t="s">
        <v>80</v>
      </c>
      <c r="B14" s="65" t="s">
        <v>0</v>
      </c>
      <c r="C14" s="51" t="s">
        <v>505</v>
      </c>
      <c r="E14" s="57"/>
      <c r="F14" s="57"/>
      <c r="H14" s="49"/>
      <c r="L14" s="49"/>
      <c r="M14" s="49"/>
    </row>
    <row r="15" spans="1:13" x14ac:dyDescent="0.25">
      <c r="A15" s="51" t="s">
        <v>82</v>
      </c>
      <c r="B15" s="65" t="s">
        <v>83</v>
      </c>
      <c r="C15" s="51" t="s">
        <v>2399</v>
      </c>
      <c r="E15" s="57"/>
      <c r="F15" s="57"/>
      <c r="H15" s="49"/>
      <c r="L15" s="49"/>
      <c r="M15" s="49"/>
    </row>
    <row r="16" spans="1:13" x14ac:dyDescent="0.25">
      <c r="A16" s="51" t="s">
        <v>84</v>
      </c>
      <c r="B16" s="65" t="s">
        <v>2355</v>
      </c>
      <c r="C16" s="51" t="str" cm="1">
        <f t="array" ref="C16">"Capital Cener "&amp;Table1[Kapitalcenter]</f>
        <v>Capital Cener I</v>
      </c>
      <c r="E16" s="57"/>
      <c r="F16" s="57"/>
      <c r="H16" s="49"/>
      <c r="L16" s="49"/>
      <c r="M16" s="49"/>
    </row>
    <row r="17" spans="1:13" x14ac:dyDescent="0.25">
      <c r="A17" s="51" t="s">
        <v>86</v>
      </c>
      <c r="B17" s="65" t="s">
        <v>85</v>
      </c>
      <c r="C17" s="51" t="s">
        <v>2813</v>
      </c>
      <c r="E17" s="57"/>
      <c r="F17" s="57"/>
      <c r="H17" s="49"/>
      <c r="L17" s="49"/>
      <c r="M17" s="49"/>
    </row>
    <row r="18" spans="1:13" hidden="1" outlineLevel="1" x14ac:dyDescent="0.25">
      <c r="A18" s="51" t="s">
        <v>2354</v>
      </c>
      <c r="B18" s="65" t="s">
        <v>87</v>
      </c>
      <c r="C18" s="196" t="str" cm="1">
        <f t="array" ref="C18">Table1[Cut-off date]</f>
        <v>30/09/24</v>
      </c>
      <c r="E18" s="57"/>
      <c r="F18" s="57"/>
      <c r="H18" s="49"/>
      <c r="L18" s="49"/>
      <c r="M18" s="49"/>
    </row>
    <row r="19" spans="1:13" hidden="1" outlineLevel="1" x14ac:dyDescent="0.25">
      <c r="A19" s="51" t="s">
        <v>89</v>
      </c>
      <c r="B19" s="66" t="s">
        <v>88</v>
      </c>
      <c r="E19" s="57"/>
      <c r="F19" s="57"/>
      <c r="H19" s="49"/>
      <c r="L19" s="49"/>
      <c r="M19" s="49"/>
    </row>
    <row r="20" spans="1:13" hidden="1" outlineLevel="1" x14ac:dyDescent="0.25">
      <c r="A20" s="51" t="s">
        <v>91</v>
      </c>
      <c r="B20" s="66" t="s">
        <v>90</v>
      </c>
      <c r="E20" s="57"/>
      <c r="F20" s="57"/>
      <c r="H20" s="49"/>
      <c r="L20" s="49"/>
      <c r="M20" s="49"/>
    </row>
    <row r="21" spans="1:13" hidden="1" outlineLevel="1" x14ac:dyDescent="0.25">
      <c r="A21" s="51" t="s">
        <v>92</v>
      </c>
      <c r="B21" s="66"/>
      <c r="E21" s="57"/>
      <c r="F21" s="57"/>
      <c r="H21" s="49"/>
      <c r="L21" s="49"/>
      <c r="M21" s="49"/>
    </row>
    <row r="22" spans="1:13" hidden="1" outlineLevel="1" x14ac:dyDescent="0.25">
      <c r="A22" s="51" t="s">
        <v>93</v>
      </c>
      <c r="B22" s="66"/>
      <c r="E22" s="57"/>
      <c r="F22" s="57"/>
      <c r="H22" s="49"/>
      <c r="L22" s="49"/>
      <c r="M22" s="49"/>
    </row>
    <row r="23" spans="1:13" hidden="1" outlineLevel="1" x14ac:dyDescent="0.25">
      <c r="A23" s="51" t="s">
        <v>94</v>
      </c>
      <c r="B23" s="66"/>
      <c r="E23" s="57"/>
      <c r="F23" s="57"/>
      <c r="H23" s="49"/>
      <c r="L23" s="49"/>
      <c r="M23" s="49"/>
    </row>
    <row r="24" spans="1:13" hidden="1" outlineLevel="1" x14ac:dyDescent="0.25">
      <c r="A24" s="51" t="s">
        <v>95</v>
      </c>
      <c r="B24" s="66"/>
      <c r="E24" s="57"/>
      <c r="F24" s="57"/>
      <c r="H24" s="49"/>
      <c r="L24" s="49"/>
      <c r="M24" s="49"/>
    </row>
    <row r="25" spans="1:13" hidden="1" outlineLevel="1" x14ac:dyDescent="0.25">
      <c r="A25" s="51" t="s">
        <v>96</v>
      </c>
      <c r="B25" s="66"/>
      <c r="E25" s="57"/>
      <c r="F25" s="57"/>
      <c r="H25" s="49"/>
      <c r="L25" s="49"/>
      <c r="M25" s="49"/>
    </row>
    <row r="26" spans="1:13" ht="18.75" collapsed="1" x14ac:dyDescent="0.25">
      <c r="A26" s="63"/>
      <c r="B26" s="62" t="s">
        <v>74</v>
      </c>
      <c r="C26" s="63"/>
      <c r="D26" s="63"/>
      <c r="E26" s="63"/>
      <c r="F26" s="63"/>
      <c r="G26" s="64"/>
      <c r="H26" s="49"/>
      <c r="L26" s="49"/>
      <c r="M26" s="49"/>
    </row>
    <row r="27" spans="1:13" x14ac:dyDescent="0.25">
      <c r="A27" s="51" t="s">
        <v>97</v>
      </c>
      <c r="B27" s="67" t="s">
        <v>2336</v>
      </c>
      <c r="C27" s="51" t="s">
        <v>2333</v>
      </c>
      <c r="D27" s="68"/>
      <c r="E27" s="68"/>
      <c r="F27" s="68"/>
      <c r="H27" s="49"/>
      <c r="L27" s="49"/>
      <c r="M27" s="49"/>
    </row>
    <row r="28" spans="1:13" x14ac:dyDescent="0.25">
      <c r="A28" s="51" t="s">
        <v>98</v>
      </c>
      <c r="B28" s="173" t="s">
        <v>2332</v>
      </c>
      <c r="C28" s="148" t="s">
        <v>2333</v>
      </c>
      <c r="D28" s="68"/>
      <c r="E28" s="68"/>
      <c r="F28" s="68"/>
      <c r="H28" s="49"/>
      <c r="L28" s="49"/>
      <c r="M28" s="51" t="s">
        <v>2333</v>
      </c>
    </row>
    <row r="29" spans="1:13" x14ac:dyDescent="0.25">
      <c r="A29" s="51" t="s">
        <v>100</v>
      </c>
      <c r="B29" s="67" t="s">
        <v>99</v>
      </c>
      <c r="C29" s="51" t="s">
        <v>2333</v>
      </c>
      <c r="E29" s="68"/>
      <c r="F29" s="68"/>
      <c r="H29" s="49"/>
      <c r="L29" s="49"/>
      <c r="M29" s="51" t="s">
        <v>2334</v>
      </c>
    </row>
    <row r="30" spans="1:13" ht="30" outlineLevel="1" x14ac:dyDescent="0.25">
      <c r="A30" s="51" t="s">
        <v>102</v>
      </c>
      <c r="B30" s="67" t="s">
        <v>101</v>
      </c>
      <c r="C30" s="51" t="s">
        <v>2415</v>
      </c>
      <c r="E30" s="68"/>
      <c r="F30" s="68"/>
      <c r="H30" s="49"/>
      <c r="L30" s="49"/>
      <c r="M30" s="51" t="s">
        <v>2335</v>
      </c>
    </row>
    <row r="31" spans="1:13" ht="15.75" hidden="1" customHeight="1" outlineLevel="1" x14ac:dyDescent="0.25">
      <c r="A31" s="51" t="s">
        <v>103</v>
      </c>
      <c r="B31" s="67"/>
      <c r="E31" s="68"/>
      <c r="F31" s="68"/>
      <c r="H31" s="49"/>
      <c r="L31" s="49"/>
      <c r="M31" s="49"/>
    </row>
    <row r="32" spans="1:13" hidden="1" outlineLevel="1" x14ac:dyDescent="0.25">
      <c r="A32" s="51" t="s">
        <v>104</v>
      </c>
      <c r="B32" s="67"/>
      <c r="E32" s="68"/>
      <c r="F32" s="68"/>
      <c r="H32" s="49"/>
      <c r="L32" s="49"/>
      <c r="M32" s="49"/>
    </row>
    <row r="33" spans="1:14" hidden="1" outlineLevel="1" x14ac:dyDescent="0.25">
      <c r="A33" s="51" t="s">
        <v>105</v>
      </c>
      <c r="B33" s="67"/>
      <c r="E33" s="68"/>
      <c r="F33" s="68"/>
      <c r="H33" s="49"/>
      <c r="L33" s="49"/>
      <c r="M33" s="49"/>
    </row>
    <row r="34" spans="1:14" hidden="1" outlineLevel="1" x14ac:dyDescent="0.25">
      <c r="A34" s="51" t="s">
        <v>106</v>
      </c>
      <c r="B34" s="67"/>
      <c r="E34" s="68"/>
      <c r="F34" s="68"/>
      <c r="H34" s="49"/>
      <c r="L34" s="49"/>
      <c r="M34" s="49"/>
    </row>
    <row r="35" spans="1:14" hidden="1" outlineLevel="1" x14ac:dyDescent="0.25">
      <c r="A35" s="51" t="s">
        <v>107</v>
      </c>
      <c r="B35" s="69"/>
      <c r="E35" s="68"/>
      <c r="F35" s="68"/>
      <c r="H35" s="49"/>
      <c r="L35" s="49"/>
      <c r="M35" s="49"/>
    </row>
    <row r="36" spans="1:14" ht="18.75" x14ac:dyDescent="0.25">
      <c r="A36" s="62"/>
      <c r="B36" s="62" t="s">
        <v>75</v>
      </c>
      <c r="C36" s="62"/>
      <c r="D36" s="63"/>
      <c r="E36" s="63"/>
      <c r="F36" s="63"/>
      <c r="G36" s="64"/>
      <c r="H36" s="49"/>
      <c r="L36" s="49"/>
      <c r="M36" s="49"/>
    </row>
    <row r="37" spans="1:14" ht="15" customHeight="1" x14ac:dyDescent="0.25">
      <c r="A37" s="70"/>
      <c r="B37" s="71" t="s">
        <v>108</v>
      </c>
      <c r="C37" s="70" t="s">
        <v>109</v>
      </c>
      <c r="D37" s="72"/>
      <c r="E37" s="72"/>
      <c r="F37" s="72"/>
      <c r="G37" s="73"/>
      <c r="H37" s="49"/>
      <c r="L37" s="49"/>
      <c r="M37" s="49"/>
    </row>
    <row r="38" spans="1:14" x14ac:dyDescent="0.25">
      <c r="A38" s="51" t="s">
        <v>4</v>
      </c>
      <c r="B38" s="68" t="s">
        <v>988</v>
      </c>
      <c r="C38" s="125">
        <f>C39+C56</f>
        <v>6180.270567495365</v>
      </c>
      <c r="F38" s="68"/>
      <c r="H38" s="49"/>
      <c r="L38" s="49"/>
      <c r="M38" s="49"/>
    </row>
    <row r="39" spans="1:14" x14ac:dyDescent="0.25">
      <c r="A39" s="51" t="s">
        <v>110</v>
      </c>
      <c r="B39" s="68" t="s">
        <v>111</v>
      </c>
      <c r="C39" s="125">
        <f>C77</f>
        <v>3374.1023686299964</v>
      </c>
      <c r="F39" s="68"/>
      <c r="H39" s="49"/>
      <c r="L39" s="49"/>
      <c r="M39" s="49"/>
      <c r="N39" s="80"/>
    </row>
    <row r="40" spans="1:14" hidden="1" outlineLevel="1" x14ac:dyDescent="0.25">
      <c r="A40" s="51" t="s">
        <v>112</v>
      </c>
      <c r="B40" s="74" t="s">
        <v>113</v>
      </c>
      <c r="C40" s="125" t="s">
        <v>815</v>
      </c>
      <c r="F40" s="68"/>
      <c r="H40" s="49"/>
      <c r="L40" s="49"/>
      <c r="M40" s="49"/>
      <c r="N40" s="80"/>
    </row>
    <row r="41" spans="1:14" hidden="1" outlineLevel="1" x14ac:dyDescent="0.25">
      <c r="A41" s="51" t="s">
        <v>114</v>
      </c>
      <c r="B41" s="74" t="s">
        <v>115</v>
      </c>
      <c r="C41" s="125" t="s">
        <v>815</v>
      </c>
      <c r="F41" s="68"/>
      <c r="H41" s="49"/>
      <c r="L41" s="49"/>
      <c r="M41" s="49"/>
      <c r="N41" s="80"/>
    </row>
    <row r="42" spans="1:14" hidden="1" outlineLevel="1" x14ac:dyDescent="0.25">
      <c r="A42" s="51" t="s">
        <v>116</v>
      </c>
      <c r="B42" s="74"/>
      <c r="C42" s="125"/>
      <c r="F42" s="68"/>
      <c r="H42" s="49"/>
      <c r="L42" s="49"/>
      <c r="M42" s="49"/>
      <c r="N42" s="80"/>
    </row>
    <row r="43" spans="1:14" hidden="1" outlineLevel="1" x14ac:dyDescent="0.25">
      <c r="A43" s="49" t="s">
        <v>1208</v>
      </c>
      <c r="B43" s="68"/>
      <c r="F43" s="68"/>
      <c r="H43" s="49"/>
      <c r="L43" s="49"/>
      <c r="M43" s="49"/>
      <c r="N43" s="80"/>
    </row>
    <row r="44" spans="1:14" ht="15" customHeight="1" collapsed="1" x14ac:dyDescent="0.25">
      <c r="A44" s="70"/>
      <c r="B44" s="70" t="s">
        <v>117</v>
      </c>
      <c r="C44" s="70" t="s">
        <v>2247</v>
      </c>
      <c r="D44" s="70" t="s">
        <v>2315</v>
      </c>
      <c r="E44" s="70"/>
      <c r="F44" s="70" t="s">
        <v>2314</v>
      </c>
      <c r="G44" s="70" t="s">
        <v>118</v>
      </c>
      <c r="I44" s="49"/>
      <c r="J44" s="49"/>
      <c r="K44" s="80"/>
      <c r="L44" s="80"/>
      <c r="M44" s="80"/>
      <c r="N44" s="80"/>
    </row>
    <row r="45" spans="1:14" x14ac:dyDescent="0.25">
      <c r="A45" s="51" t="s">
        <v>8</v>
      </c>
      <c r="B45" s="68" t="s">
        <v>119</v>
      </c>
      <c r="C45" s="124">
        <v>0.02</v>
      </c>
      <c r="D45" s="124">
        <f>IF(OR(C38="[For completion]",C39="[For completion]"),"Please complete G.3.1.1 and G.3.1.2",(C38/C39-1-MAX(C45,F45)))</f>
        <v>0.81167844134046563</v>
      </c>
      <c r="E45" s="124"/>
      <c r="F45" s="124">
        <v>0</v>
      </c>
      <c r="G45" s="51" t="s">
        <v>815</v>
      </c>
      <c r="H45" s="49"/>
      <c r="L45" s="49"/>
      <c r="M45" s="49"/>
      <c r="N45" s="80"/>
    </row>
    <row r="46" spans="1:14" hidden="1" outlineLevel="1" x14ac:dyDescent="0.25">
      <c r="C46" s="124"/>
      <c r="D46" s="124"/>
      <c r="E46" s="124"/>
      <c r="F46" s="124"/>
      <c r="G46" s="86"/>
      <c r="H46" s="49"/>
      <c r="L46" s="49"/>
      <c r="M46" s="49"/>
      <c r="N46" s="80"/>
    </row>
    <row r="47" spans="1:14" hidden="1" outlineLevel="1" x14ac:dyDescent="0.25">
      <c r="A47" s="182" t="s">
        <v>2356</v>
      </c>
      <c r="B47" s="182" t="s">
        <v>2357</v>
      </c>
      <c r="C47" s="188">
        <f>IF(OR(C38="[For completion]",C39="[For completion]"),"", C38-C39)</f>
        <v>2806.1681988653686</v>
      </c>
      <c r="D47" s="124"/>
      <c r="E47" s="124"/>
      <c r="F47" s="124"/>
      <c r="G47" s="86"/>
      <c r="H47" s="49"/>
      <c r="L47" s="49"/>
      <c r="M47" s="49"/>
      <c r="N47" s="80"/>
    </row>
    <row r="48" spans="1:14" hidden="1" outlineLevel="1" x14ac:dyDescent="0.25">
      <c r="A48" s="51" t="s">
        <v>120</v>
      </c>
      <c r="C48" s="86"/>
      <c r="D48" s="86"/>
      <c r="E48" s="86"/>
      <c r="F48" s="86"/>
      <c r="G48" s="86"/>
      <c r="H48" s="49"/>
      <c r="L48" s="49"/>
      <c r="M48" s="49"/>
      <c r="N48" s="80"/>
    </row>
    <row r="49" spans="1:14" hidden="1" outlineLevel="1" x14ac:dyDescent="0.25">
      <c r="A49" s="51" t="s">
        <v>122</v>
      </c>
      <c r="B49" s="66" t="s">
        <v>121</v>
      </c>
      <c r="C49" s="86"/>
      <c r="D49" s="86"/>
      <c r="E49" s="86"/>
      <c r="F49" s="86"/>
      <c r="G49" s="86"/>
      <c r="H49" s="49"/>
      <c r="L49" s="49"/>
      <c r="M49" s="49"/>
      <c r="N49" s="80"/>
    </row>
    <row r="50" spans="1:14" hidden="1" outlineLevel="1" x14ac:dyDescent="0.25">
      <c r="A50" s="51" t="s">
        <v>124</v>
      </c>
      <c r="B50" s="66" t="s">
        <v>123</v>
      </c>
      <c r="C50" s="86"/>
      <c r="D50" s="86"/>
      <c r="E50" s="86"/>
      <c r="F50" s="86"/>
      <c r="G50" s="86"/>
      <c r="H50" s="49"/>
      <c r="L50" s="49"/>
      <c r="M50" s="49"/>
      <c r="N50" s="80"/>
    </row>
    <row r="51" spans="1:14" hidden="1" outlineLevel="1" x14ac:dyDescent="0.25">
      <c r="A51" s="51" t="s">
        <v>125</v>
      </c>
      <c r="B51" s="66"/>
      <c r="C51" s="86"/>
      <c r="D51" s="86"/>
      <c r="E51" s="86"/>
      <c r="F51" s="86"/>
      <c r="G51" s="86"/>
      <c r="H51" s="49"/>
      <c r="L51" s="49"/>
      <c r="M51" s="49"/>
      <c r="N51" s="80"/>
    </row>
    <row r="52" spans="1:14" ht="15" customHeight="1" collapsed="1" x14ac:dyDescent="0.25">
      <c r="A52" s="70"/>
      <c r="B52" s="71" t="s">
        <v>126</v>
      </c>
      <c r="C52" s="70" t="s">
        <v>109</v>
      </c>
      <c r="D52" s="70"/>
      <c r="E52" s="72"/>
      <c r="F52" s="73" t="s">
        <v>127</v>
      </c>
      <c r="G52" s="73"/>
      <c r="H52" s="49"/>
      <c r="L52" s="49"/>
      <c r="M52" s="49"/>
      <c r="N52" s="80"/>
    </row>
    <row r="53" spans="1:14" x14ac:dyDescent="0.25">
      <c r="A53" s="51" t="s">
        <v>128</v>
      </c>
      <c r="B53" s="68" t="s">
        <v>129</v>
      </c>
      <c r="C53" s="125">
        <f>C39</f>
        <v>3374.1023686299964</v>
      </c>
      <c r="E53" s="75"/>
      <c r="F53" s="131">
        <f>IF($C$58=0,"",IF(C53="[for completion]","",C53/$C$58))</f>
        <v>0.54594735485786272</v>
      </c>
      <c r="G53" s="76"/>
      <c r="H53" s="49"/>
      <c r="L53" s="49"/>
      <c r="M53" s="49"/>
      <c r="N53" s="80"/>
    </row>
    <row r="54" spans="1:14" x14ac:dyDescent="0.25">
      <c r="A54" s="51" t="s">
        <v>130</v>
      </c>
      <c r="B54" s="68" t="s">
        <v>131</v>
      </c>
      <c r="C54" s="125">
        <v>0</v>
      </c>
      <c r="E54" s="75"/>
      <c r="F54" s="131">
        <f>IF($C$58=0,"",IF(C54="[for completion]","",C54/$C$58))</f>
        <v>0</v>
      </c>
      <c r="G54" s="76"/>
      <c r="H54" s="49"/>
      <c r="L54" s="49"/>
      <c r="M54" s="49"/>
      <c r="N54" s="80"/>
    </row>
    <row r="55" spans="1:14" x14ac:dyDescent="0.25">
      <c r="A55" s="51" t="s">
        <v>132</v>
      </c>
      <c r="B55" s="68" t="s">
        <v>133</v>
      </c>
      <c r="C55" s="125">
        <v>0</v>
      </c>
      <c r="E55" s="75"/>
      <c r="F55" s="131">
        <f>IF($C$58=0,"",IF(C55="[for completion]","",C55/$C$58))</f>
        <v>0</v>
      </c>
      <c r="G55" s="76"/>
      <c r="H55" s="49"/>
      <c r="L55" s="49"/>
      <c r="M55" s="49"/>
      <c r="N55" s="80"/>
    </row>
    <row r="56" spans="1:14" x14ac:dyDescent="0.25">
      <c r="A56" s="51" t="s">
        <v>134</v>
      </c>
      <c r="B56" s="68" t="s">
        <v>135</v>
      </c>
      <c r="C56" s="125">
        <f>C179</f>
        <v>2806.168198865369</v>
      </c>
      <c r="E56" s="75"/>
      <c r="F56" s="131">
        <f>IF($C$58=0,"",IF(C56="[for completion]","",C56/$C$58))</f>
        <v>0.45405264514213739</v>
      </c>
      <c r="G56" s="76"/>
      <c r="H56" s="49"/>
      <c r="L56" s="49"/>
      <c r="M56" s="49"/>
      <c r="N56" s="80"/>
    </row>
    <row r="57" spans="1:14" x14ac:dyDescent="0.25">
      <c r="A57" s="51" t="s">
        <v>136</v>
      </c>
      <c r="B57" s="51" t="s">
        <v>137</v>
      </c>
      <c r="C57" s="125">
        <v>0</v>
      </c>
      <c r="E57" s="75"/>
      <c r="F57" s="131">
        <f>IF($C$58=0,"",IF(C57="[for completion]","",C57/$C$58))</f>
        <v>0</v>
      </c>
      <c r="G57" s="76"/>
      <c r="H57" s="49"/>
      <c r="L57" s="49"/>
      <c r="M57" s="49"/>
      <c r="N57" s="80"/>
    </row>
    <row r="58" spans="1:14" x14ac:dyDescent="0.25">
      <c r="A58" s="51" t="s">
        <v>138</v>
      </c>
      <c r="B58" s="77" t="s">
        <v>139</v>
      </c>
      <c r="C58" s="127">
        <f>SUM(C53:C57)</f>
        <v>6180.270567495365</v>
      </c>
      <c r="D58" s="75"/>
      <c r="E58" s="75"/>
      <c r="F58" s="132">
        <f>SUM(F53:F57)</f>
        <v>1</v>
      </c>
      <c r="G58" s="76"/>
      <c r="H58" s="49"/>
      <c r="L58" s="49"/>
      <c r="M58" s="49"/>
      <c r="N58" s="80"/>
    </row>
    <row r="59" spans="1:14" hidden="1" outlineLevel="1" x14ac:dyDescent="0.25">
      <c r="A59" s="51" t="s">
        <v>140</v>
      </c>
      <c r="B59" s="79" t="s">
        <v>141</v>
      </c>
      <c r="C59" s="125"/>
      <c r="E59" s="75"/>
      <c r="F59" s="131">
        <f t="shared" ref="F59:F64" si="0">IF($C$58=0,"",IF(C59="[for completion]","",C59/$C$58))</f>
        <v>0</v>
      </c>
      <c r="G59" s="76"/>
      <c r="H59" s="49"/>
      <c r="L59" s="49"/>
      <c r="M59" s="49"/>
      <c r="N59" s="80"/>
    </row>
    <row r="60" spans="1:14" hidden="1" outlineLevel="1" x14ac:dyDescent="0.25">
      <c r="A60" s="51" t="s">
        <v>142</v>
      </c>
      <c r="B60" s="79" t="s">
        <v>141</v>
      </c>
      <c r="C60" s="125"/>
      <c r="E60" s="75"/>
      <c r="F60" s="131">
        <f t="shared" si="0"/>
        <v>0</v>
      </c>
      <c r="G60" s="76"/>
      <c r="H60" s="49"/>
      <c r="L60" s="49"/>
      <c r="M60" s="49"/>
      <c r="N60" s="80"/>
    </row>
    <row r="61" spans="1:14" hidden="1" outlineLevel="1" x14ac:dyDescent="0.25">
      <c r="A61" s="51" t="s">
        <v>143</v>
      </c>
      <c r="B61" s="79" t="s">
        <v>141</v>
      </c>
      <c r="C61" s="125"/>
      <c r="E61" s="75"/>
      <c r="F61" s="131">
        <f t="shared" si="0"/>
        <v>0</v>
      </c>
      <c r="G61" s="76"/>
      <c r="H61" s="49"/>
      <c r="L61" s="49"/>
      <c r="M61" s="49"/>
      <c r="N61" s="80"/>
    </row>
    <row r="62" spans="1:14" hidden="1" outlineLevel="1" x14ac:dyDescent="0.25">
      <c r="A62" s="51" t="s">
        <v>144</v>
      </c>
      <c r="B62" s="79" t="s">
        <v>141</v>
      </c>
      <c r="C62" s="125"/>
      <c r="E62" s="75"/>
      <c r="F62" s="131">
        <f t="shared" si="0"/>
        <v>0</v>
      </c>
      <c r="G62" s="76"/>
      <c r="H62" s="49"/>
      <c r="L62" s="49"/>
      <c r="M62" s="49"/>
      <c r="N62" s="80"/>
    </row>
    <row r="63" spans="1:14" hidden="1" outlineLevel="1" x14ac:dyDescent="0.25">
      <c r="A63" s="51" t="s">
        <v>145</v>
      </c>
      <c r="B63" s="79" t="s">
        <v>141</v>
      </c>
      <c r="C63" s="125"/>
      <c r="E63" s="75"/>
      <c r="F63" s="131">
        <f t="shared" si="0"/>
        <v>0</v>
      </c>
      <c r="G63" s="76"/>
      <c r="H63" s="49"/>
      <c r="L63" s="49"/>
      <c r="M63" s="49"/>
      <c r="N63" s="80"/>
    </row>
    <row r="64" spans="1:14" hidden="1" outlineLevel="1" x14ac:dyDescent="0.25">
      <c r="A64" s="51" t="s">
        <v>146</v>
      </c>
      <c r="B64" s="79" t="s">
        <v>141</v>
      </c>
      <c r="C64" s="128"/>
      <c r="D64" s="80"/>
      <c r="E64" s="80"/>
      <c r="F64" s="131">
        <f t="shared" si="0"/>
        <v>0</v>
      </c>
      <c r="G64" s="78"/>
      <c r="H64" s="49"/>
      <c r="L64" s="49"/>
      <c r="M64" s="49"/>
      <c r="N64" s="80"/>
    </row>
    <row r="65" spans="1:14" ht="15" customHeight="1" collapsed="1" x14ac:dyDescent="0.25">
      <c r="A65" s="70"/>
      <c r="B65" s="71" t="s">
        <v>147</v>
      </c>
      <c r="C65" s="110" t="s">
        <v>999</v>
      </c>
      <c r="D65" s="110" t="s">
        <v>1000</v>
      </c>
      <c r="E65" s="72"/>
      <c r="F65" s="73" t="s">
        <v>148</v>
      </c>
      <c r="G65" s="73" t="s">
        <v>149</v>
      </c>
      <c r="H65" s="49"/>
      <c r="L65" s="49"/>
      <c r="M65" s="49"/>
      <c r="N65" s="80"/>
    </row>
    <row r="66" spans="1:14" x14ac:dyDescent="0.25">
      <c r="A66" s="51" t="s">
        <v>150</v>
      </c>
      <c r="B66" s="68" t="s">
        <v>1072</v>
      </c>
      <c r="C66" s="129">
        <v>27.656784487623607</v>
      </c>
      <c r="D66" s="129" t="s">
        <v>815</v>
      </c>
      <c r="E66" s="65"/>
      <c r="F66" s="81"/>
      <c r="G66" s="82"/>
      <c r="H66" s="49"/>
      <c r="L66" s="49"/>
      <c r="M66" s="49"/>
      <c r="N66" s="80"/>
    </row>
    <row r="67" spans="1:14" x14ac:dyDescent="0.25">
      <c r="B67" s="68"/>
      <c r="E67" s="65"/>
      <c r="F67" s="81"/>
      <c r="G67" s="82"/>
      <c r="H67" s="49"/>
      <c r="L67" s="49"/>
      <c r="M67" s="49"/>
      <c r="N67" s="80"/>
    </row>
    <row r="68" spans="1:14" x14ac:dyDescent="0.25">
      <c r="B68" s="68" t="s">
        <v>993</v>
      </c>
      <c r="C68" s="65"/>
      <c r="D68" s="65"/>
      <c r="E68" s="65"/>
      <c r="F68" s="82"/>
      <c r="G68" s="82"/>
      <c r="H68" s="49"/>
      <c r="L68" s="49"/>
      <c r="M68" s="49"/>
      <c r="N68" s="80"/>
    </row>
    <row r="69" spans="1:14" x14ac:dyDescent="0.25">
      <c r="B69" s="68" t="s">
        <v>152</v>
      </c>
      <c r="E69" s="65"/>
      <c r="F69" s="82"/>
      <c r="G69" s="82"/>
      <c r="H69" s="49"/>
      <c r="L69" s="49"/>
      <c r="M69" s="49"/>
      <c r="N69" s="80"/>
    </row>
    <row r="70" spans="1:14" x14ac:dyDescent="0.25">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25">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25">
      <c r="A72" s="51" t="s">
        <v>155</v>
      </c>
      <c r="B72" s="47" t="s">
        <v>1159</v>
      </c>
      <c r="C72" s="125">
        <v>0</v>
      </c>
      <c r="D72" s="125" t="s">
        <v>815</v>
      </c>
      <c r="E72" s="47"/>
      <c r="F72" s="131">
        <f t="shared" si="1"/>
        <v>0</v>
      </c>
      <c r="G72" s="131" t="str">
        <f t="shared" si="2"/>
        <v/>
      </c>
      <c r="H72" s="49"/>
      <c r="L72" s="49"/>
      <c r="M72" s="49"/>
      <c r="N72" s="80"/>
    </row>
    <row r="73" spans="1:14" x14ac:dyDescent="0.25">
      <c r="A73" s="51" t="s">
        <v>156</v>
      </c>
      <c r="B73" s="47" t="s">
        <v>1160</v>
      </c>
      <c r="C73" s="125">
        <v>0</v>
      </c>
      <c r="D73" s="125" t="s">
        <v>815</v>
      </c>
      <c r="E73" s="47"/>
      <c r="F73" s="131">
        <f t="shared" si="1"/>
        <v>0</v>
      </c>
      <c r="G73" s="131" t="str">
        <f t="shared" si="2"/>
        <v/>
      </c>
      <c r="H73" s="49"/>
      <c r="L73" s="49"/>
      <c r="M73" s="49"/>
      <c r="N73" s="80"/>
    </row>
    <row r="74" spans="1:14" x14ac:dyDescent="0.25">
      <c r="A74" s="51" t="s">
        <v>157</v>
      </c>
      <c r="B74" s="47" t="s">
        <v>1161</v>
      </c>
      <c r="C74" s="125">
        <v>0</v>
      </c>
      <c r="D74" s="125" t="s">
        <v>815</v>
      </c>
      <c r="E74" s="47"/>
      <c r="F74" s="131">
        <f t="shared" si="1"/>
        <v>0</v>
      </c>
      <c r="G74" s="131" t="str">
        <f t="shared" si="2"/>
        <v/>
      </c>
      <c r="H74" s="49"/>
      <c r="L74" s="49"/>
      <c r="M74" s="49"/>
      <c r="N74" s="80"/>
    </row>
    <row r="75" spans="1:14" x14ac:dyDescent="0.25">
      <c r="A75" s="51" t="s">
        <v>158</v>
      </c>
      <c r="B75" s="47" t="s">
        <v>1162</v>
      </c>
      <c r="C75" s="125">
        <v>0</v>
      </c>
      <c r="D75" s="125" t="s">
        <v>815</v>
      </c>
      <c r="E75" s="47"/>
      <c r="F75" s="131">
        <f t="shared" si="1"/>
        <v>0</v>
      </c>
      <c r="G75" s="131" t="str">
        <f t="shared" si="2"/>
        <v/>
      </c>
      <c r="H75" s="49"/>
      <c r="L75" s="49"/>
      <c r="M75" s="49"/>
      <c r="N75" s="80"/>
    </row>
    <row r="76" spans="1:14" x14ac:dyDescent="0.25">
      <c r="A76" s="51" t="s">
        <v>159</v>
      </c>
      <c r="B76" s="47" t="s">
        <v>1163</v>
      </c>
      <c r="C76" s="125">
        <v>3374.1023686299964</v>
      </c>
      <c r="D76" s="125" t="s">
        <v>815</v>
      </c>
      <c r="E76" s="47"/>
      <c r="F76" s="131">
        <f t="shared" si="1"/>
        <v>1</v>
      </c>
      <c r="G76" s="131" t="str">
        <f t="shared" si="2"/>
        <v/>
      </c>
      <c r="H76" s="49"/>
      <c r="L76" s="49"/>
      <c r="M76" s="49"/>
      <c r="N76" s="80"/>
    </row>
    <row r="77" spans="1:14" x14ac:dyDescent="0.25">
      <c r="A77" s="51" t="s">
        <v>160</v>
      </c>
      <c r="B77" s="83" t="s">
        <v>139</v>
      </c>
      <c r="C77" s="127">
        <f>SUM(C70:C76)</f>
        <v>3374.1023686299964</v>
      </c>
      <c r="D77" s="127">
        <f>SUM(D70:D76)</f>
        <v>0</v>
      </c>
      <c r="E77" s="68"/>
      <c r="F77" s="132">
        <f>SUM(F70:F76)</f>
        <v>1</v>
      </c>
      <c r="G77" s="132">
        <f>SUM(G70:G76)</f>
        <v>0</v>
      </c>
      <c r="H77" s="49"/>
      <c r="L77" s="49"/>
      <c r="M77" s="49"/>
      <c r="N77" s="80"/>
    </row>
    <row r="78" spans="1:14" hidden="1" outlineLevel="1" x14ac:dyDescent="0.25">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25">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25">
      <c r="A80" s="51" t="s">
        <v>165</v>
      </c>
      <c r="B80" s="84" t="s">
        <v>166</v>
      </c>
      <c r="C80" s="127"/>
      <c r="D80" s="127"/>
      <c r="E80" s="68"/>
      <c r="F80" s="131">
        <f t="shared" si="4"/>
        <v>0</v>
      </c>
      <c r="G80" s="131" t="str">
        <f t="shared" si="3"/>
        <v/>
      </c>
      <c r="H80" s="49"/>
      <c r="L80" s="49"/>
      <c r="M80" s="49"/>
      <c r="N80" s="80"/>
    </row>
    <row r="81" spans="1:14" hidden="1" outlineLevel="1" x14ac:dyDescent="0.25">
      <c r="A81" s="51" t="s">
        <v>167</v>
      </c>
      <c r="B81" s="84" t="s">
        <v>168</v>
      </c>
      <c r="C81" s="127"/>
      <c r="D81" s="127"/>
      <c r="E81" s="68"/>
      <c r="F81" s="131">
        <f t="shared" si="4"/>
        <v>0</v>
      </c>
      <c r="G81" s="131" t="str">
        <f t="shared" si="3"/>
        <v/>
      </c>
      <c r="H81" s="49"/>
      <c r="L81" s="49"/>
      <c r="M81" s="49"/>
      <c r="N81" s="80"/>
    </row>
    <row r="82" spans="1:14" hidden="1" outlineLevel="1" x14ac:dyDescent="0.25">
      <c r="A82" s="51" t="s">
        <v>169</v>
      </c>
      <c r="B82" s="84" t="s">
        <v>170</v>
      </c>
      <c r="C82" s="127"/>
      <c r="D82" s="127"/>
      <c r="E82" s="68"/>
      <c r="F82" s="131">
        <f t="shared" si="4"/>
        <v>0</v>
      </c>
      <c r="G82" s="131" t="str">
        <f t="shared" si="3"/>
        <v/>
      </c>
      <c r="H82" s="49"/>
      <c r="L82" s="49"/>
      <c r="M82" s="49"/>
      <c r="N82" s="80"/>
    </row>
    <row r="83" spans="1:14" hidden="1" outlineLevel="1" x14ac:dyDescent="0.25">
      <c r="A83" s="51" t="s">
        <v>171</v>
      </c>
      <c r="B83" s="84"/>
      <c r="C83" s="75"/>
      <c r="D83" s="75"/>
      <c r="E83" s="68"/>
      <c r="F83" s="76"/>
      <c r="G83" s="76"/>
      <c r="H83" s="49"/>
      <c r="L83" s="49"/>
      <c r="M83" s="49"/>
      <c r="N83" s="80"/>
    </row>
    <row r="84" spans="1:14" hidden="1" outlineLevel="1" x14ac:dyDescent="0.25">
      <c r="A84" s="51" t="s">
        <v>172</v>
      </c>
      <c r="B84" s="84"/>
      <c r="C84" s="75"/>
      <c r="D84" s="75"/>
      <c r="E84" s="68"/>
      <c r="F84" s="76"/>
      <c r="G84" s="76"/>
      <c r="H84" s="49"/>
      <c r="L84" s="49"/>
      <c r="M84" s="49"/>
      <c r="N84" s="80"/>
    </row>
    <row r="85" spans="1:14" hidden="1" outlineLevel="1" x14ac:dyDescent="0.25">
      <c r="A85" s="51" t="s">
        <v>173</v>
      </c>
      <c r="B85" s="84"/>
      <c r="C85" s="75"/>
      <c r="D85" s="75"/>
      <c r="E85" s="68"/>
      <c r="F85" s="76"/>
      <c r="G85" s="76"/>
      <c r="H85" s="49"/>
      <c r="L85" s="49"/>
      <c r="M85" s="49"/>
      <c r="N85" s="80"/>
    </row>
    <row r="86" spans="1:14" hidden="1" outlineLevel="1" x14ac:dyDescent="0.25">
      <c r="A86" s="51" t="s">
        <v>174</v>
      </c>
      <c r="B86" s="83"/>
      <c r="C86" s="75"/>
      <c r="D86" s="75"/>
      <c r="E86" s="68"/>
      <c r="F86" s="76">
        <f t="shared" si="4"/>
        <v>0</v>
      </c>
      <c r="G86" s="76" t="str">
        <f t="shared" si="3"/>
        <v/>
      </c>
      <c r="H86" s="49"/>
      <c r="L86" s="49"/>
      <c r="M86" s="49"/>
      <c r="N86" s="80"/>
    </row>
    <row r="87" spans="1:14" hidden="1" outlineLevel="1" x14ac:dyDescent="0.25">
      <c r="A87" s="51" t="s">
        <v>175</v>
      </c>
      <c r="B87" s="84"/>
      <c r="C87" s="75"/>
      <c r="D87" s="75"/>
      <c r="E87" s="68"/>
      <c r="F87" s="76">
        <f t="shared" si="4"/>
        <v>0</v>
      </c>
      <c r="G87" s="76" t="str">
        <f t="shared" si="3"/>
        <v/>
      </c>
      <c r="H87" s="49"/>
      <c r="L87" s="49"/>
      <c r="M87" s="49"/>
      <c r="N87" s="80"/>
    </row>
    <row r="88" spans="1:14" ht="15" customHeight="1" collapsed="1" x14ac:dyDescent="0.25">
      <c r="A88" s="70"/>
      <c r="B88" s="71" t="s">
        <v>176</v>
      </c>
      <c r="C88" s="110" t="s">
        <v>1001</v>
      </c>
      <c r="D88" s="110" t="s">
        <v>1002</v>
      </c>
      <c r="E88" s="72"/>
      <c r="F88" s="73" t="s">
        <v>177</v>
      </c>
      <c r="G88" s="70" t="s">
        <v>178</v>
      </c>
      <c r="H88" s="49"/>
      <c r="L88" s="49"/>
      <c r="M88" s="49"/>
      <c r="N88" s="80"/>
    </row>
    <row r="89" spans="1:14" x14ac:dyDescent="0.25">
      <c r="A89" s="51" t="s">
        <v>179</v>
      </c>
      <c r="B89" s="68" t="s">
        <v>151</v>
      </c>
      <c r="C89" s="129">
        <v>27.656784487623607</v>
      </c>
      <c r="D89" s="129" t="s">
        <v>815</v>
      </c>
      <c r="E89" s="65"/>
      <c r="F89" s="137"/>
      <c r="G89" s="138"/>
      <c r="H89" s="49"/>
      <c r="L89" s="49"/>
      <c r="M89" s="49"/>
      <c r="N89" s="80"/>
    </row>
    <row r="90" spans="1:14" x14ac:dyDescent="0.25">
      <c r="B90" s="68"/>
      <c r="C90" s="129"/>
      <c r="D90" s="129"/>
      <c r="E90" s="65"/>
      <c r="F90" s="137"/>
      <c r="G90" s="138"/>
      <c r="H90" s="49"/>
      <c r="L90" s="49"/>
      <c r="M90" s="49"/>
      <c r="N90" s="80"/>
    </row>
    <row r="91" spans="1:14" x14ac:dyDescent="0.25">
      <c r="B91" s="68" t="s">
        <v>994</v>
      </c>
      <c r="C91" s="136"/>
      <c r="D91" s="136"/>
      <c r="E91" s="65"/>
      <c r="F91" s="138"/>
      <c r="G91" s="138"/>
      <c r="H91" s="49"/>
      <c r="L91" s="49"/>
      <c r="M91" s="49"/>
      <c r="N91" s="80"/>
    </row>
    <row r="92" spans="1:14" x14ac:dyDescent="0.25">
      <c r="A92" s="51" t="s">
        <v>180</v>
      </c>
      <c r="B92" s="68" t="s">
        <v>152</v>
      </c>
      <c r="C92" s="129"/>
      <c r="D92" s="129"/>
      <c r="E92" s="65"/>
      <c r="F92" s="138"/>
      <c r="G92" s="138"/>
      <c r="H92" s="49"/>
      <c r="L92" s="49"/>
      <c r="M92" s="49"/>
      <c r="N92" s="80"/>
    </row>
    <row r="93" spans="1:14" x14ac:dyDescent="0.25">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25">
      <c r="A94" s="51" t="s">
        <v>182</v>
      </c>
      <c r="B94" s="47" t="s">
        <v>1158</v>
      </c>
      <c r="C94" s="125">
        <v>0</v>
      </c>
      <c r="D94" s="125" t="s">
        <v>815</v>
      </c>
      <c r="E94" s="47"/>
      <c r="F94" s="131">
        <f t="shared" ref="F94:F99" si="5">IF($C$100=0,"",IF(C94="[for completion]","",IF(C94="","",C94/$C$100)))</f>
        <v>0</v>
      </c>
      <c r="G94" s="131" t="str">
        <f t="shared" ref="G94:G99" si="6">IF($D$100=0,"",IF(D94="[Mark as ND1 if not relevant]","",IF(D94="","",D94/$D$100)))</f>
        <v/>
      </c>
      <c r="H94" s="49"/>
      <c r="L94" s="49"/>
      <c r="M94" s="49"/>
      <c r="N94" s="80"/>
    </row>
    <row r="95" spans="1:14" x14ac:dyDescent="0.25">
      <c r="A95" s="51" t="s">
        <v>183</v>
      </c>
      <c r="B95" s="47" t="s">
        <v>1159</v>
      </c>
      <c r="C95" s="125">
        <v>0</v>
      </c>
      <c r="D95" s="125" t="s">
        <v>815</v>
      </c>
      <c r="E95" s="47"/>
      <c r="F95" s="131">
        <f t="shared" si="5"/>
        <v>0</v>
      </c>
      <c r="G95" s="131" t="str">
        <f t="shared" si="6"/>
        <v/>
      </c>
      <c r="H95" s="49"/>
      <c r="L95" s="49"/>
      <c r="M95" s="49"/>
      <c r="N95" s="80"/>
    </row>
    <row r="96" spans="1:14" x14ac:dyDescent="0.25">
      <c r="A96" s="51" t="s">
        <v>184</v>
      </c>
      <c r="B96" s="47" t="s">
        <v>1160</v>
      </c>
      <c r="C96" s="125">
        <v>0</v>
      </c>
      <c r="D96" s="125" t="s">
        <v>815</v>
      </c>
      <c r="E96" s="47"/>
      <c r="F96" s="131">
        <f t="shared" si="5"/>
        <v>0</v>
      </c>
      <c r="G96" s="131" t="str">
        <f t="shared" si="6"/>
        <v/>
      </c>
      <c r="H96" s="49"/>
      <c r="L96" s="49"/>
      <c r="M96" s="49"/>
      <c r="N96" s="80"/>
    </row>
    <row r="97" spans="1:14" x14ac:dyDescent="0.25">
      <c r="A97" s="51" t="s">
        <v>185</v>
      </c>
      <c r="B97" s="47" t="s">
        <v>1161</v>
      </c>
      <c r="C97" s="125">
        <v>0</v>
      </c>
      <c r="D97" s="125" t="s">
        <v>815</v>
      </c>
      <c r="E97" s="47"/>
      <c r="F97" s="131">
        <f t="shared" si="5"/>
        <v>0</v>
      </c>
      <c r="G97" s="131" t="str">
        <f t="shared" si="6"/>
        <v/>
      </c>
      <c r="H97" s="49"/>
      <c r="L97" s="49"/>
      <c r="M97" s="49"/>
    </row>
    <row r="98" spans="1:14" x14ac:dyDescent="0.25">
      <c r="A98" s="51" t="s">
        <v>186</v>
      </c>
      <c r="B98" s="47" t="s">
        <v>1162</v>
      </c>
      <c r="C98" s="125">
        <v>0</v>
      </c>
      <c r="D98" s="125" t="s">
        <v>815</v>
      </c>
      <c r="E98" s="47"/>
      <c r="F98" s="131">
        <f t="shared" si="5"/>
        <v>0</v>
      </c>
      <c r="G98" s="131" t="str">
        <f t="shared" si="6"/>
        <v/>
      </c>
      <c r="H98" s="49"/>
      <c r="L98" s="49"/>
      <c r="M98" s="49"/>
    </row>
    <row r="99" spans="1:14" x14ac:dyDescent="0.25">
      <c r="A99" s="51" t="s">
        <v>187</v>
      </c>
      <c r="B99" s="47" t="s">
        <v>1163</v>
      </c>
      <c r="C99" s="125">
        <v>3374.1023686299964</v>
      </c>
      <c r="D99" s="125" t="s">
        <v>815</v>
      </c>
      <c r="E99" s="47"/>
      <c r="F99" s="131">
        <f t="shared" si="5"/>
        <v>1</v>
      </c>
      <c r="G99" s="131" t="str">
        <f t="shared" si="6"/>
        <v/>
      </c>
      <c r="H99" s="49"/>
      <c r="L99" s="49"/>
      <c r="M99" s="49"/>
    </row>
    <row r="100" spans="1:14" x14ac:dyDescent="0.25">
      <c r="A100" s="51" t="s">
        <v>188</v>
      </c>
      <c r="B100" s="83" t="s">
        <v>139</v>
      </c>
      <c r="C100" s="127">
        <f>SUM(C93:C99)</f>
        <v>3374.1023686299964</v>
      </c>
      <c r="D100" s="127">
        <f>SUM(D93:D99)</f>
        <v>0</v>
      </c>
      <c r="E100" s="68"/>
      <c r="F100" s="132">
        <f>SUM(F93:F99)</f>
        <v>1</v>
      </c>
      <c r="G100" s="132">
        <f>SUM(G93:G99)</f>
        <v>0</v>
      </c>
      <c r="H100" s="49"/>
      <c r="L100" s="49"/>
      <c r="M100" s="49"/>
    </row>
    <row r="101" spans="1:14" hidden="1" outlineLevel="1" x14ac:dyDescent="0.25">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25">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25">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25">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25">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25">
      <c r="A106" s="51" t="s">
        <v>194</v>
      </c>
      <c r="B106" s="84"/>
      <c r="C106" s="75"/>
      <c r="D106" s="75"/>
      <c r="E106" s="68"/>
      <c r="F106" s="76"/>
      <c r="G106" s="76"/>
      <c r="H106" s="49"/>
      <c r="L106" s="49"/>
      <c r="M106" s="49"/>
    </row>
    <row r="107" spans="1:14" hidden="1" outlineLevel="1" x14ac:dyDescent="0.25">
      <c r="A107" s="51" t="s">
        <v>195</v>
      </c>
      <c r="B107" s="84"/>
      <c r="C107" s="75"/>
      <c r="D107" s="75"/>
      <c r="E107" s="68"/>
      <c r="F107" s="76"/>
      <c r="G107" s="76"/>
      <c r="H107" s="49"/>
      <c r="L107" s="49"/>
      <c r="M107" s="49"/>
    </row>
    <row r="108" spans="1:14" hidden="1" outlineLevel="1" x14ac:dyDescent="0.25">
      <c r="A108" s="51" t="s">
        <v>196</v>
      </c>
      <c r="B108" s="83"/>
      <c r="C108" s="75"/>
      <c r="D108" s="75"/>
      <c r="E108" s="68"/>
      <c r="F108" s="76"/>
      <c r="G108" s="76"/>
      <c r="H108" s="49"/>
      <c r="L108" s="49"/>
      <c r="M108" s="49"/>
    </row>
    <row r="109" spans="1:14" hidden="1" outlineLevel="1" x14ac:dyDescent="0.25">
      <c r="A109" s="51" t="s">
        <v>197</v>
      </c>
      <c r="B109" s="84"/>
      <c r="C109" s="75"/>
      <c r="D109" s="75"/>
      <c r="E109" s="68"/>
      <c r="F109" s="76"/>
      <c r="G109" s="76"/>
      <c r="H109" s="49"/>
      <c r="L109" s="49"/>
      <c r="M109" s="49"/>
    </row>
    <row r="110" spans="1:14" hidden="1" outlineLevel="1" x14ac:dyDescent="0.25">
      <c r="A110" s="51" t="s">
        <v>198</v>
      </c>
      <c r="B110" s="84"/>
      <c r="C110" s="75"/>
      <c r="D110" s="75"/>
      <c r="E110" s="68"/>
      <c r="F110" s="76"/>
      <c r="G110" s="76"/>
      <c r="H110" s="49"/>
      <c r="L110" s="49"/>
      <c r="M110" s="49"/>
    </row>
    <row r="111" spans="1:14" ht="15" customHeight="1" collapsed="1" x14ac:dyDescent="0.25">
      <c r="A111" s="70"/>
      <c r="B111" s="130" t="s">
        <v>1188</v>
      </c>
      <c r="C111" s="73" t="s">
        <v>199</v>
      </c>
      <c r="D111" s="73" t="s">
        <v>200</v>
      </c>
      <c r="E111" s="72"/>
      <c r="F111" s="73" t="s">
        <v>201</v>
      </c>
      <c r="G111" s="73" t="s">
        <v>202</v>
      </c>
      <c r="H111" s="49"/>
      <c r="L111" s="49"/>
      <c r="M111" s="49"/>
    </row>
    <row r="112" spans="1:14" s="85" customFormat="1" x14ac:dyDescent="0.25">
      <c r="A112" s="51" t="s">
        <v>203</v>
      </c>
      <c r="B112" s="68" t="s">
        <v>204</v>
      </c>
      <c r="C112" s="125">
        <v>0</v>
      </c>
      <c r="D112" s="125">
        <f>C112</f>
        <v>0</v>
      </c>
      <c r="E112" s="76"/>
      <c r="F112" s="131">
        <f t="shared" ref="F112:F129" si="7">IF($C$130=0,"",IF(C112="[for completion]","",IF(C112="","",C112/$C$130)))</f>
        <v>0</v>
      </c>
      <c r="G112" s="131">
        <f t="shared" ref="G112:G129" si="8">IF($D$130=0,"",IF(D112="[for completion]","",IF(D112="","",D112/$D$130)))</f>
        <v>0</v>
      </c>
      <c r="I112" s="51"/>
      <c r="J112" s="51"/>
      <c r="K112" s="51"/>
      <c r="L112" s="49" t="s">
        <v>1166</v>
      </c>
      <c r="M112" s="49"/>
      <c r="N112" s="49"/>
    </row>
    <row r="113" spans="1:14" s="85" customFormat="1" x14ac:dyDescent="0.25">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25">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25">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25">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25">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25">
      <c r="A118" s="51" t="s">
        <v>211</v>
      </c>
      <c r="B118" s="68" t="s">
        <v>217</v>
      </c>
      <c r="C118" s="125">
        <v>3374.1023686299964</v>
      </c>
      <c r="D118" s="125">
        <f t="shared" si="9"/>
        <v>3374.1023686299964</v>
      </c>
      <c r="E118" s="68"/>
      <c r="F118" s="131">
        <f t="shared" si="7"/>
        <v>1</v>
      </c>
      <c r="G118" s="131">
        <f t="shared" si="8"/>
        <v>1</v>
      </c>
      <c r="L118" s="68" t="s">
        <v>217</v>
      </c>
      <c r="M118" s="49"/>
    </row>
    <row r="119" spans="1:14" x14ac:dyDescent="0.25">
      <c r="A119" s="51" t="s">
        <v>212</v>
      </c>
      <c r="B119" s="68" t="s">
        <v>1170</v>
      </c>
      <c r="C119" s="125">
        <v>0</v>
      </c>
      <c r="D119" s="125">
        <f t="shared" si="9"/>
        <v>0</v>
      </c>
      <c r="E119" s="68"/>
      <c r="F119" s="131">
        <f t="shared" si="7"/>
        <v>0</v>
      </c>
      <c r="G119" s="131">
        <f t="shared" si="8"/>
        <v>0</v>
      </c>
      <c r="L119" s="68" t="s">
        <v>1170</v>
      </c>
      <c r="M119" s="49"/>
    </row>
    <row r="120" spans="1:14" x14ac:dyDescent="0.25">
      <c r="A120" s="51" t="s">
        <v>214</v>
      </c>
      <c r="B120" s="68" t="s">
        <v>219</v>
      </c>
      <c r="C120" s="125">
        <v>0</v>
      </c>
      <c r="D120" s="125">
        <f t="shared" si="9"/>
        <v>0</v>
      </c>
      <c r="E120" s="68"/>
      <c r="F120" s="131">
        <f t="shared" si="7"/>
        <v>0</v>
      </c>
      <c r="G120" s="131">
        <f t="shared" si="8"/>
        <v>0</v>
      </c>
      <c r="L120" s="68" t="s">
        <v>219</v>
      </c>
      <c r="M120" s="49"/>
    </row>
    <row r="121" spans="1:14" x14ac:dyDescent="0.25">
      <c r="A121" s="51" t="s">
        <v>216</v>
      </c>
      <c r="B121" s="51" t="s">
        <v>2244</v>
      </c>
      <c r="C121" s="125">
        <v>0</v>
      </c>
      <c r="D121" s="125">
        <f t="shared" si="9"/>
        <v>0</v>
      </c>
      <c r="F121" s="131">
        <f t="shared" si="7"/>
        <v>0</v>
      </c>
      <c r="G121" s="131">
        <f t="shared" si="8"/>
        <v>0</v>
      </c>
      <c r="L121" s="68"/>
      <c r="M121" s="49"/>
    </row>
    <row r="122" spans="1:14" x14ac:dyDescent="0.25">
      <c r="A122" s="51" t="s">
        <v>218</v>
      </c>
      <c r="B122" s="68" t="s">
        <v>1177</v>
      </c>
      <c r="C122" s="125">
        <v>0</v>
      </c>
      <c r="D122" s="125">
        <f t="shared" si="9"/>
        <v>0</v>
      </c>
      <c r="E122" s="68"/>
      <c r="F122" s="131">
        <f t="shared" si="7"/>
        <v>0</v>
      </c>
      <c r="G122" s="131">
        <f t="shared" si="8"/>
        <v>0</v>
      </c>
      <c r="L122" s="68" t="s">
        <v>221</v>
      </c>
      <c r="M122" s="49"/>
    </row>
    <row r="123" spans="1:14" x14ac:dyDescent="0.25">
      <c r="A123" s="51" t="s">
        <v>220</v>
      </c>
      <c r="B123" s="68" t="s">
        <v>221</v>
      </c>
      <c r="C123" s="125">
        <v>0</v>
      </c>
      <c r="D123" s="125">
        <f t="shared" si="9"/>
        <v>0</v>
      </c>
      <c r="E123" s="68"/>
      <c r="F123" s="131">
        <f t="shared" si="7"/>
        <v>0</v>
      </c>
      <c r="G123" s="131">
        <f t="shared" si="8"/>
        <v>0</v>
      </c>
      <c r="L123" s="68" t="s">
        <v>208</v>
      </c>
      <c r="M123" s="49"/>
    </row>
    <row r="124" spans="1:14" x14ac:dyDescent="0.25">
      <c r="A124" s="51" t="s">
        <v>222</v>
      </c>
      <c r="B124" s="68" t="s">
        <v>208</v>
      </c>
      <c r="C124" s="125">
        <v>0</v>
      </c>
      <c r="D124" s="125">
        <f t="shared" si="9"/>
        <v>0</v>
      </c>
      <c r="E124" s="68"/>
      <c r="F124" s="131">
        <f t="shared" si="7"/>
        <v>0</v>
      </c>
      <c r="G124" s="131">
        <f t="shared" si="8"/>
        <v>0</v>
      </c>
      <c r="L124" s="47" t="s">
        <v>1172</v>
      </c>
      <c r="M124" s="49"/>
    </row>
    <row r="125" spans="1:14" x14ac:dyDescent="0.25">
      <c r="A125" s="51" t="s">
        <v>224</v>
      </c>
      <c r="B125" s="47" t="s">
        <v>1172</v>
      </c>
      <c r="C125" s="125">
        <v>0</v>
      </c>
      <c r="D125" s="125">
        <f t="shared" si="9"/>
        <v>0</v>
      </c>
      <c r="E125" s="68"/>
      <c r="F125" s="131">
        <f t="shared" si="7"/>
        <v>0</v>
      </c>
      <c r="G125" s="131">
        <f t="shared" si="8"/>
        <v>0</v>
      </c>
      <c r="L125" s="68" t="s">
        <v>223</v>
      </c>
      <c r="M125" s="49"/>
    </row>
    <row r="126" spans="1:14" x14ac:dyDescent="0.25">
      <c r="A126" s="51" t="s">
        <v>226</v>
      </c>
      <c r="B126" s="68" t="s">
        <v>223</v>
      </c>
      <c r="C126" s="125">
        <v>0</v>
      </c>
      <c r="D126" s="125">
        <f t="shared" si="9"/>
        <v>0</v>
      </c>
      <c r="E126" s="68"/>
      <c r="F126" s="131">
        <f t="shared" si="7"/>
        <v>0</v>
      </c>
      <c r="G126" s="131">
        <f t="shared" si="8"/>
        <v>0</v>
      </c>
      <c r="H126" s="80"/>
      <c r="L126" s="68" t="s">
        <v>225</v>
      </c>
      <c r="M126" s="49"/>
    </row>
    <row r="127" spans="1:14" x14ac:dyDescent="0.25">
      <c r="A127" s="51" t="s">
        <v>227</v>
      </c>
      <c r="B127" s="68" t="s">
        <v>225</v>
      </c>
      <c r="C127" s="125">
        <v>0</v>
      </c>
      <c r="D127" s="125">
        <f t="shared" si="9"/>
        <v>0</v>
      </c>
      <c r="E127" s="68"/>
      <c r="F127" s="131">
        <f t="shared" si="7"/>
        <v>0</v>
      </c>
      <c r="G127" s="131">
        <f t="shared" si="8"/>
        <v>0</v>
      </c>
      <c r="H127" s="49"/>
      <c r="L127" s="68" t="s">
        <v>1171</v>
      </c>
      <c r="M127" s="49"/>
    </row>
    <row r="128" spans="1:14" x14ac:dyDescent="0.25">
      <c r="A128" s="51" t="s">
        <v>1173</v>
      </c>
      <c r="B128" s="68" t="s">
        <v>1171</v>
      </c>
      <c r="C128" s="125">
        <v>0</v>
      </c>
      <c r="D128" s="125">
        <f t="shared" si="9"/>
        <v>0</v>
      </c>
      <c r="E128" s="68"/>
      <c r="F128" s="131">
        <f t="shared" si="7"/>
        <v>0</v>
      </c>
      <c r="G128" s="131">
        <f t="shared" si="8"/>
        <v>0</v>
      </c>
      <c r="H128" s="49"/>
      <c r="L128" s="49"/>
      <c r="M128" s="49"/>
    </row>
    <row r="129" spans="1:14" x14ac:dyDescent="0.25">
      <c r="A129" s="51" t="s">
        <v>1176</v>
      </c>
      <c r="B129" s="68" t="s">
        <v>137</v>
      </c>
      <c r="C129" s="125">
        <v>0</v>
      </c>
      <c r="D129" s="125">
        <f t="shared" si="9"/>
        <v>0</v>
      </c>
      <c r="E129" s="68"/>
      <c r="F129" s="131">
        <f t="shared" si="7"/>
        <v>0</v>
      </c>
      <c r="G129" s="131">
        <f t="shared" si="8"/>
        <v>0</v>
      </c>
      <c r="H129" s="49"/>
      <c r="L129" s="49"/>
      <c r="M129" s="49"/>
    </row>
    <row r="130" spans="1:14" outlineLevel="1" x14ac:dyDescent="0.25">
      <c r="A130" s="51" t="s">
        <v>2245</v>
      </c>
      <c r="B130" s="83" t="s">
        <v>139</v>
      </c>
      <c r="C130" s="125">
        <f>SUM(C112:C129)</f>
        <v>3374.1023686299964</v>
      </c>
      <c r="D130" s="125">
        <f>SUM(D112:D129)</f>
        <v>3374.1023686299964</v>
      </c>
      <c r="E130" s="68"/>
      <c r="F130" s="124">
        <f>SUM(F112:F129)</f>
        <v>1</v>
      </c>
      <c r="G130" s="124">
        <f>SUM(G112:G129)</f>
        <v>1</v>
      </c>
      <c r="H130" s="49"/>
      <c r="L130" s="49"/>
      <c r="M130" s="49"/>
    </row>
    <row r="131" spans="1:14" hidden="1" outlineLevel="1" x14ac:dyDescent="0.25">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25">
      <c r="A132" s="51" t="s">
        <v>229</v>
      </c>
      <c r="B132" s="79" t="s">
        <v>141</v>
      </c>
      <c r="C132" s="125"/>
      <c r="D132" s="125"/>
      <c r="E132" s="68"/>
      <c r="F132" s="131">
        <f t="shared" si="10"/>
        <v>0</v>
      </c>
      <c r="G132" s="131">
        <f t="shared" si="11"/>
        <v>0</v>
      </c>
      <c r="H132" s="49"/>
      <c r="L132" s="49"/>
      <c r="M132" s="49"/>
    </row>
    <row r="133" spans="1:14" hidden="1" outlineLevel="1" x14ac:dyDescent="0.25">
      <c r="A133" s="51" t="s">
        <v>230</v>
      </c>
      <c r="B133" s="79" t="s">
        <v>141</v>
      </c>
      <c r="C133" s="125"/>
      <c r="D133" s="125"/>
      <c r="E133" s="68"/>
      <c r="F133" s="131">
        <f t="shared" si="10"/>
        <v>0</v>
      </c>
      <c r="G133" s="131">
        <f t="shared" si="11"/>
        <v>0</v>
      </c>
      <c r="H133" s="49"/>
      <c r="L133" s="49"/>
      <c r="M133" s="49"/>
    </row>
    <row r="134" spans="1:14" hidden="1" outlineLevel="1" x14ac:dyDescent="0.25">
      <c r="A134" s="51" t="s">
        <v>231</v>
      </c>
      <c r="B134" s="79" t="s">
        <v>141</v>
      </c>
      <c r="C134" s="125"/>
      <c r="D134" s="125"/>
      <c r="E134" s="68"/>
      <c r="F134" s="131">
        <f t="shared" si="10"/>
        <v>0</v>
      </c>
      <c r="G134" s="131">
        <f t="shared" si="11"/>
        <v>0</v>
      </c>
      <c r="H134" s="49"/>
      <c r="L134" s="49"/>
      <c r="M134" s="49"/>
    </row>
    <row r="135" spans="1:14" hidden="1" outlineLevel="1" x14ac:dyDescent="0.25">
      <c r="A135" s="51" t="s">
        <v>232</v>
      </c>
      <c r="B135" s="79" t="s">
        <v>141</v>
      </c>
      <c r="C135" s="125"/>
      <c r="D135" s="125"/>
      <c r="E135" s="68"/>
      <c r="F135" s="131">
        <f t="shared" si="10"/>
        <v>0</v>
      </c>
      <c r="G135" s="131">
        <f t="shared" si="11"/>
        <v>0</v>
      </c>
      <c r="H135" s="49"/>
      <c r="L135" s="49"/>
      <c r="M135" s="49"/>
    </row>
    <row r="136" spans="1:14" hidden="1" outlineLevel="1" x14ac:dyDescent="0.25">
      <c r="A136" s="51" t="s">
        <v>233</v>
      </c>
      <c r="B136" s="79" t="s">
        <v>141</v>
      </c>
      <c r="C136" s="125"/>
      <c r="D136" s="125"/>
      <c r="E136" s="68"/>
      <c r="F136" s="131">
        <f t="shared" si="10"/>
        <v>0</v>
      </c>
      <c r="G136" s="131">
        <f t="shared" si="11"/>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5" customFormat="1" x14ac:dyDescent="0.25">
      <c r="A138" s="51" t="s">
        <v>235</v>
      </c>
      <c r="B138" s="68" t="s">
        <v>204</v>
      </c>
      <c r="C138" s="125">
        <f>C112</f>
        <v>0</v>
      </c>
      <c r="D138" s="125">
        <f>D112</f>
        <v>0</v>
      </c>
      <c r="E138" s="76"/>
      <c r="F138" s="131">
        <f t="shared" ref="F138:F155" si="12">IF($C$156=0,"",IF(C138="[for completion]","",IF(C138="","",C138/$C$156)))</f>
        <v>0</v>
      </c>
      <c r="G138" s="131">
        <f t="shared" ref="G138:G155" si="13">IF($D$156=0,"",IF(D138="[for completion]","",IF(D138="","",D138/$D$156)))</f>
        <v>0</v>
      </c>
      <c r="H138" s="49"/>
      <c r="I138" s="51"/>
      <c r="J138" s="51"/>
      <c r="K138" s="51"/>
      <c r="L138" s="49"/>
      <c r="M138" s="49"/>
      <c r="N138" s="49"/>
    </row>
    <row r="139" spans="1:14" s="85" customFormat="1" x14ac:dyDescent="0.25">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25">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25">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25">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25">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25">
      <c r="A144" s="51" t="s">
        <v>241</v>
      </c>
      <c r="B144" s="68" t="s">
        <v>217</v>
      </c>
      <c r="C144" s="125">
        <f t="shared" si="14"/>
        <v>3374.1023686299964</v>
      </c>
      <c r="D144" s="125">
        <f t="shared" si="14"/>
        <v>3374.1023686299964</v>
      </c>
      <c r="E144" s="68"/>
      <c r="F144" s="131">
        <f t="shared" si="12"/>
        <v>1</v>
      </c>
      <c r="G144" s="131">
        <f t="shared" si="13"/>
        <v>1</v>
      </c>
      <c r="H144" s="49"/>
      <c r="L144" s="49"/>
      <c r="M144" s="49"/>
    </row>
    <row r="145" spans="1:14" x14ac:dyDescent="0.25">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25">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25">
      <c r="A147" s="51" t="s">
        <v>244</v>
      </c>
      <c r="B147" s="51" t="s">
        <v>2244</v>
      </c>
      <c r="C147" s="125">
        <f t="shared" si="14"/>
        <v>0</v>
      </c>
      <c r="D147" s="125">
        <f t="shared" si="14"/>
        <v>0</v>
      </c>
      <c r="F147" s="131">
        <f t="shared" si="12"/>
        <v>0</v>
      </c>
      <c r="G147" s="131">
        <f t="shared" si="13"/>
        <v>0</v>
      </c>
      <c r="H147" s="49"/>
      <c r="L147" s="49"/>
      <c r="M147" s="49"/>
      <c r="N147" s="80"/>
    </row>
    <row r="148" spans="1:14" x14ac:dyDescent="0.25">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25">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25">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25">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25">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25">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25">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25">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25">
      <c r="A156" s="51" t="s">
        <v>2246</v>
      </c>
      <c r="B156" s="83" t="s">
        <v>139</v>
      </c>
      <c r="C156" s="125">
        <f>SUM(C138:C155)</f>
        <v>3374.1023686299964</v>
      </c>
      <c r="D156" s="125">
        <f>SUM(D138:D155)</f>
        <v>3374.1023686299964</v>
      </c>
      <c r="E156" s="68"/>
      <c r="F156" s="124">
        <f>SUM(F138:F155)</f>
        <v>1</v>
      </c>
      <c r="G156" s="124">
        <f>SUM(G138:G155)</f>
        <v>1</v>
      </c>
      <c r="H156" s="49"/>
      <c r="L156" s="49"/>
      <c r="M156" s="49"/>
      <c r="N156" s="80"/>
    </row>
    <row r="157" spans="1:14" hidden="1" outlineLevel="1" x14ac:dyDescent="0.25">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25">
      <c r="A158" s="51" t="s">
        <v>252</v>
      </c>
      <c r="B158" s="79" t="s">
        <v>141</v>
      </c>
      <c r="C158" s="125"/>
      <c r="D158" s="125"/>
      <c r="E158" s="68"/>
      <c r="F158" s="131" t="str">
        <f t="shared" si="15"/>
        <v/>
      </c>
      <c r="G158" s="131" t="str">
        <f t="shared" si="16"/>
        <v/>
      </c>
      <c r="H158" s="49"/>
      <c r="L158" s="49"/>
      <c r="M158" s="49"/>
      <c r="N158" s="80"/>
    </row>
    <row r="159" spans="1:14" hidden="1" outlineLevel="1" x14ac:dyDescent="0.25">
      <c r="A159" s="51" t="s">
        <v>253</v>
      </c>
      <c r="B159" s="79" t="s">
        <v>141</v>
      </c>
      <c r="C159" s="125"/>
      <c r="D159" s="125"/>
      <c r="E159" s="68"/>
      <c r="F159" s="131" t="str">
        <f t="shared" si="15"/>
        <v/>
      </c>
      <c r="G159" s="131" t="str">
        <f t="shared" si="16"/>
        <v/>
      </c>
      <c r="H159" s="49"/>
      <c r="L159" s="49"/>
      <c r="M159" s="49"/>
      <c r="N159" s="80"/>
    </row>
    <row r="160" spans="1:14" hidden="1" outlineLevel="1" x14ac:dyDescent="0.25">
      <c r="A160" s="51" t="s">
        <v>254</v>
      </c>
      <c r="B160" s="79" t="s">
        <v>141</v>
      </c>
      <c r="C160" s="125"/>
      <c r="D160" s="125"/>
      <c r="E160" s="68"/>
      <c r="F160" s="131" t="str">
        <f t="shared" si="15"/>
        <v/>
      </c>
      <c r="G160" s="131" t="str">
        <f t="shared" si="16"/>
        <v/>
      </c>
      <c r="H160" s="49"/>
      <c r="L160" s="49"/>
      <c r="M160" s="49"/>
      <c r="N160" s="80"/>
    </row>
    <row r="161" spans="1:14" hidden="1" outlineLevel="1" x14ac:dyDescent="0.25">
      <c r="A161" s="51" t="s">
        <v>255</v>
      </c>
      <c r="B161" s="79" t="s">
        <v>141</v>
      </c>
      <c r="C161" s="125"/>
      <c r="D161" s="125"/>
      <c r="E161" s="68"/>
      <c r="F161" s="131" t="str">
        <f t="shared" si="15"/>
        <v/>
      </c>
      <c r="G161" s="131" t="str">
        <f t="shared" si="16"/>
        <v/>
      </c>
      <c r="H161" s="49"/>
      <c r="L161" s="49"/>
      <c r="M161" s="49"/>
      <c r="N161" s="80"/>
    </row>
    <row r="162" spans="1:14" hidden="1" outlineLevel="1" x14ac:dyDescent="0.25">
      <c r="A162" s="51" t="s">
        <v>256</v>
      </c>
      <c r="B162" s="79" t="s">
        <v>141</v>
      </c>
      <c r="C162" s="125"/>
      <c r="D162" s="125"/>
      <c r="E162" s="68"/>
      <c r="F162" s="131" t="str">
        <f t="shared" si="15"/>
        <v/>
      </c>
      <c r="G162" s="131" t="str">
        <f t="shared" si="16"/>
        <v/>
      </c>
      <c r="H162" s="49"/>
      <c r="L162" s="49"/>
      <c r="M162" s="49"/>
      <c r="N162" s="80"/>
    </row>
    <row r="163" spans="1:14" ht="15" customHeight="1" x14ac:dyDescent="0.25">
      <c r="A163" s="70"/>
      <c r="B163" s="71" t="s">
        <v>257</v>
      </c>
      <c r="C163" s="110" t="s">
        <v>199</v>
      </c>
      <c r="D163" s="110" t="s">
        <v>200</v>
      </c>
      <c r="E163" s="72"/>
      <c r="F163" s="110" t="s">
        <v>201</v>
      </c>
      <c r="G163" s="110" t="s">
        <v>202</v>
      </c>
      <c r="H163" s="49"/>
      <c r="L163" s="49"/>
      <c r="M163" s="49"/>
      <c r="N163" s="80"/>
    </row>
    <row r="164" spans="1:14" x14ac:dyDescent="0.25">
      <c r="A164" s="51" t="s">
        <v>259</v>
      </c>
      <c r="B164" s="49" t="s">
        <v>260</v>
      </c>
      <c r="C164" s="125">
        <v>3374.1023686299964</v>
      </c>
      <c r="D164" s="125">
        <f>C164</f>
        <v>3374.1023686299964</v>
      </c>
      <c r="E164" s="87"/>
      <c r="F164" s="131">
        <f>IF($C$167=0,"",IF(C164="[for completion]","",IF(C164="","",C164/$C$167)))</f>
        <v>1</v>
      </c>
      <c r="G164" s="131">
        <f>IF($D$167=0,"",IF(D164="[for completion]","",IF(D164="","",D164/$D$167)))</f>
        <v>1</v>
      </c>
      <c r="H164" s="49"/>
      <c r="L164" s="49"/>
      <c r="M164" s="49"/>
      <c r="N164" s="80"/>
    </row>
    <row r="165" spans="1:14" x14ac:dyDescent="0.25">
      <c r="A165" s="51" t="s">
        <v>261</v>
      </c>
      <c r="B165" s="49" t="s">
        <v>262</v>
      </c>
      <c r="C165" s="125">
        <v>0</v>
      </c>
      <c r="D165" s="125">
        <f>C165</f>
        <v>0</v>
      </c>
      <c r="E165" s="87"/>
      <c r="F165" s="131">
        <f>IF($C$167=0,"",IF(C165="[for completion]","",IF(C165="","",C165/$C$167)))</f>
        <v>0</v>
      </c>
      <c r="G165" s="131">
        <f>IF($D$167=0,"",IF(D165="[for completion]","",IF(D165="","",D165/$D$167)))</f>
        <v>0</v>
      </c>
      <c r="H165" s="49"/>
      <c r="L165" s="49"/>
      <c r="M165" s="49"/>
      <c r="N165" s="80"/>
    </row>
    <row r="166" spans="1:14" x14ac:dyDescent="0.25">
      <c r="A166" s="51" t="s">
        <v>263</v>
      </c>
      <c r="B166" s="49" t="s">
        <v>137</v>
      </c>
      <c r="C166" s="125">
        <v>0</v>
      </c>
      <c r="D166" s="125">
        <f>C166</f>
        <v>0</v>
      </c>
      <c r="E166" s="87"/>
      <c r="F166" s="131">
        <f>IF($C$167=0,"",IF(C166="[for completion]","",IF(C166="","",C166/$C$167)))</f>
        <v>0</v>
      </c>
      <c r="G166" s="131">
        <f>IF($D$167=0,"",IF(D166="[for completion]","",IF(D166="","",D166/$D$167)))</f>
        <v>0</v>
      </c>
      <c r="H166" s="49"/>
      <c r="L166" s="49"/>
      <c r="M166" s="49"/>
      <c r="N166" s="80"/>
    </row>
    <row r="167" spans="1:14" x14ac:dyDescent="0.25">
      <c r="A167" s="51" t="s">
        <v>264</v>
      </c>
      <c r="B167" s="88" t="s">
        <v>139</v>
      </c>
      <c r="C167" s="134">
        <f>SUM(C164:C166)</f>
        <v>3374.1023686299964</v>
      </c>
      <c r="D167" s="134">
        <f>SUM(D164:D166)</f>
        <v>3374.1023686299964</v>
      </c>
      <c r="E167" s="87"/>
      <c r="F167" s="133">
        <f>SUM(F164:F166)</f>
        <v>1</v>
      </c>
      <c r="G167" s="133">
        <f>SUM(G164:G166)</f>
        <v>1</v>
      </c>
      <c r="H167" s="49"/>
      <c r="L167" s="49"/>
      <c r="M167" s="49"/>
      <c r="N167" s="80"/>
    </row>
    <row r="168" spans="1:14" hidden="1" outlineLevel="1" x14ac:dyDescent="0.25">
      <c r="A168" s="51" t="s">
        <v>265</v>
      </c>
      <c r="B168" s="88"/>
      <c r="C168" s="134"/>
      <c r="D168" s="134"/>
      <c r="E168" s="87"/>
      <c r="F168" s="87"/>
      <c r="G168" s="47"/>
      <c r="H168" s="49"/>
      <c r="L168" s="49"/>
      <c r="M168" s="49"/>
      <c r="N168" s="80"/>
    </row>
    <row r="169" spans="1:14" hidden="1" outlineLevel="1" x14ac:dyDescent="0.25">
      <c r="A169" s="51" t="s">
        <v>266</v>
      </c>
      <c r="B169" s="88"/>
      <c r="C169" s="134"/>
      <c r="D169" s="134"/>
      <c r="E169" s="87"/>
      <c r="F169" s="87"/>
      <c r="G169" s="47"/>
      <c r="H169" s="49"/>
      <c r="L169" s="49"/>
      <c r="M169" s="49"/>
      <c r="N169" s="80"/>
    </row>
    <row r="170" spans="1:14" hidden="1" outlineLevel="1" x14ac:dyDescent="0.25">
      <c r="A170" s="51" t="s">
        <v>267</v>
      </c>
      <c r="B170" s="88"/>
      <c r="C170" s="134"/>
      <c r="D170" s="134"/>
      <c r="E170" s="87"/>
      <c r="F170" s="87"/>
      <c r="G170" s="47"/>
      <c r="H170" s="49"/>
      <c r="L170" s="49"/>
      <c r="M170" s="49"/>
      <c r="N170" s="80"/>
    </row>
    <row r="171" spans="1:14" hidden="1" outlineLevel="1" x14ac:dyDescent="0.25">
      <c r="A171" s="51" t="s">
        <v>268</v>
      </c>
      <c r="B171" s="88"/>
      <c r="C171" s="134"/>
      <c r="D171" s="134"/>
      <c r="E171" s="87"/>
      <c r="F171" s="87"/>
      <c r="G171" s="47"/>
      <c r="H171" s="49"/>
      <c r="L171" s="49"/>
      <c r="M171" s="49"/>
      <c r="N171" s="80"/>
    </row>
    <row r="172" spans="1:14" hidden="1" outlineLevel="1" x14ac:dyDescent="0.25">
      <c r="A172" s="51" t="s">
        <v>269</v>
      </c>
      <c r="B172" s="88"/>
      <c r="C172" s="134"/>
      <c r="D172" s="134"/>
      <c r="E172" s="87"/>
      <c r="F172" s="87"/>
      <c r="G172" s="47"/>
      <c r="H172" s="49"/>
      <c r="L172" s="49"/>
      <c r="M172" s="49"/>
      <c r="N172" s="80"/>
    </row>
    <row r="173" spans="1:14" ht="15" customHeight="1" collapsed="1" x14ac:dyDescent="0.25">
      <c r="A173" s="70"/>
      <c r="B173" s="71" t="s">
        <v>270</v>
      </c>
      <c r="C173" s="70" t="s">
        <v>109</v>
      </c>
      <c r="D173" s="70"/>
      <c r="E173" s="72"/>
      <c r="F173" s="73" t="s">
        <v>271</v>
      </c>
      <c r="G173" s="73"/>
      <c r="H173" s="49"/>
      <c r="L173" s="49"/>
      <c r="M173" s="49"/>
      <c r="N173" s="80"/>
    </row>
    <row r="174" spans="1:14" ht="15" customHeight="1" x14ac:dyDescent="0.25">
      <c r="A174" s="51" t="s">
        <v>272</v>
      </c>
      <c r="B174" s="68" t="s">
        <v>273</v>
      </c>
      <c r="C174" s="125">
        <v>278.22800602413832</v>
      </c>
      <c r="D174" s="65"/>
      <c r="E174" s="57"/>
      <c r="F174" s="131">
        <f>IF($C$179=0,"",IF(C174="[for completion]","",C174/$C$179))</f>
        <v>9.914872748420267E-2</v>
      </c>
      <c r="G174" s="76"/>
      <c r="H174" s="49"/>
      <c r="L174" s="49"/>
      <c r="M174" s="49"/>
      <c r="N174" s="80"/>
    </row>
    <row r="175" spans="1:14" ht="30.75" customHeight="1" x14ac:dyDescent="0.25">
      <c r="A175" s="51" t="s">
        <v>9</v>
      </c>
      <c r="B175" s="68" t="s">
        <v>989</v>
      </c>
      <c r="C175" s="125">
        <v>72.944235682790534</v>
      </c>
      <c r="E175" s="78"/>
      <c r="F175" s="131">
        <f>IF($C$179=0,"",IF(C175="[for completion]","",C175/$C$179))</f>
        <v>2.5994249279955639E-2</v>
      </c>
      <c r="G175" s="76"/>
      <c r="H175" s="49"/>
      <c r="L175" s="49"/>
      <c r="M175" s="49"/>
      <c r="N175" s="80"/>
    </row>
    <row r="176" spans="1:14" x14ac:dyDescent="0.25">
      <c r="A176" s="51" t="s">
        <v>274</v>
      </c>
      <c r="B176" s="68" t="s">
        <v>275</v>
      </c>
      <c r="C176" s="125">
        <v>30.111730962938569</v>
      </c>
      <c r="E176" s="78"/>
      <c r="F176" s="131">
        <f>IF($C$179=0,"",IF(C176="[for completion]","",C176/$C$179))</f>
        <v>1.0730550996591646E-2</v>
      </c>
      <c r="G176" s="76"/>
      <c r="H176" s="49"/>
      <c r="L176" s="49"/>
      <c r="M176" s="49"/>
      <c r="N176" s="80"/>
    </row>
    <row r="177" spans="1:14" x14ac:dyDescent="0.25">
      <c r="A177" s="51" t="s">
        <v>276</v>
      </c>
      <c r="B177" s="68" t="s">
        <v>277</v>
      </c>
      <c r="C177" s="125">
        <v>2424.8842261955015</v>
      </c>
      <c r="E177" s="78"/>
      <c r="F177" s="131">
        <f>IF($C$179=0,"",IF(C177="[for completion]","",C177/$C$179))</f>
        <v>0.86412647223924999</v>
      </c>
      <c r="G177" s="76"/>
      <c r="H177" s="49"/>
      <c r="L177" s="49"/>
      <c r="M177" s="49"/>
      <c r="N177" s="80"/>
    </row>
    <row r="178" spans="1:14" x14ac:dyDescent="0.25">
      <c r="A178" s="51" t="s">
        <v>278</v>
      </c>
      <c r="B178" s="68" t="s">
        <v>137</v>
      </c>
      <c r="C178" s="125">
        <v>0</v>
      </c>
      <c r="E178" s="78"/>
      <c r="F178" s="131">
        <f t="shared" ref="F178:F187" si="17">IF($C$179=0,"",IF(C178="[for completion]","",C178/$C$179))</f>
        <v>0</v>
      </c>
      <c r="G178" s="76"/>
      <c r="H178" s="49"/>
      <c r="L178" s="49"/>
      <c r="M178" s="49"/>
      <c r="N178" s="80"/>
    </row>
    <row r="179" spans="1:14" x14ac:dyDescent="0.25">
      <c r="A179" s="51" t="s">
        <v>10</v>
      </c>
      <c r="B179" s="83" t="s">
        <v>139</v>
      </c>
      <c r="C179" s="127">
        <f>SUM(C174:C178)</f>
        <v>2806.168198865369</v>
      </c>
      <c r="E179" s="78"/>
      <c r="F179" s="132">
        <f>SUM(F174:F178)</f>
        <v>1</v>
      </c>
      <c r="G179" s="76"/>
      <c r="H179" s="49"/>
      <c r="L179" s="49"/>
      <c r="M179" s="49"/>
      <c r="N179" s="80"/>
    </row>
    <row r="180" spans="1:14" hidden="1" outlineLevel="1" x14ac:dyDescent="0.25">
      <c r="A180" s="51" t="s">
        <v>279</v>
      </c>
      <c r="B180" s="89" t="s">
        <v>280</v>
      </c>
      <c r="C180" s="125"/>
      <c r="E180" s="78"/>
      <c r="F180" s="131">
        <f t="shared" si="17"/>
        <v>0</v>
      </c>
      <c r="G180" s="76"/>
      <c r="H180" s="49"/>
      <c r="L180" s="49"/>
      <c r="M180" s="49"/>
      <c r="N180" s="80"/>
    </row>
    <row r="181" spans="1:14" s="89" customFormat="1" ht="30" hidden="1" outlineLevel="1" x14ac:dyDescent="0.25">
      <c r="A181" s="51" t="s">
        <v>281</v>
      </c>
      <c r="B181" s="89" t="s">
        <v>282</v>
      </c>
      <c r="C181" s="135"/>
      <c r="F181" s="131">
        <f t="shared" si="17"/>
        <v>0</v>
      </c>
    </row>
    <row r="182" spans="1:14" ht="30" hidden="1" outlineLevel="1" x14ac:dyDescent="0.25">
      <c r="A182" s="51" t="s">
        <v>283</v>
      </c>
      <c r="B182" s="89" t="s">
        <v>284</v>
      </c>
      <c r="C182" s="125"/>
      <c r="E182" s="78"/>
      <c r="F182" s="131">
        <f t="shared" si="17"/>
        <v>0</v>
      </c>
      <c r="G182" s="76"/>
      <c r="H182" s="49"/>
      <c r="L182" s="49"/>
      <c r="M182" s="49"/>
      <c r="N182" s="80"/>
    </row>
    <row r="183" spans="1:14" hidden="1" outlineLevel="1" x14ac:dyDescent="0.25">
      <c r="A183" s="51" t="s">
        <v>285</v>
      </c>
      <c r="B183" s="89" t="s">
        <v>286</v>
      </c>
      <c r="C183" s="125"/>
      <c r="E183" s="78"/>
      <c r="F183" s="131">
        <f t="shared" si="17"/>
        <v>0</v>
      </c>
      <c r="G183" s="76"/>
      <c r="H183" s="49"/>
      <c r="L183" s="49"/>
      <c r="M183" s="49"/>
      <c r="N183" s="80"/>
    </row>
    <row r="184" spans="1:14" s="89" customFormat="1" ht="30" hidden="1" outlineLevel="1" x14ac:dyDescent="0.25">
      <c r="A184" s="51" t="s">
        <v>287</v>
      </c>
      <c r="B184" s="89" t="s">
        <v>288</v>
      </c>
      <c r="C184" s="135"/>
      <c r="F184" s="131">
        <f t="shared" si="17"/>
        <v>0</v>
      </c>
    </row>
    <row r="185" spans="1:14" ht="30" hidden="1" outlineLevel="1" x14ac:dyDescent="0.25">
      <c r="A185" s="51" t="s">
        <v>289</v>
      </c>
      <c r="B185" s="89" t="s">
        <v>290</v>
      </c>
      <c r="C185" s="125"/>
      <c r="E185" s="78"/>
      <c r="F185" s="131">
        <f t="shared" si="17"/>
        <v>0</v>
      </c>
      <c r="G185" s="76"/>
      <c r="H185" s="49"/>
      <c r="L185" s="49"/>
      <c r="M185" s="49"/>
      <c r="N185" s="80"/>
    </row>
    <row r="186" spans="1:14" hidden="1" outlineLevel="1" x14ac:dyDescent="0.25">
      <c r="A186" s="51" t="s">
        <v>291</v>
      </c>
      <c r="B186" s="89" t="s">
        <v>292</v>
      </c>
      <c r="C186" s="125"/>
      <c r="E186" s="78"/>
      <c r="F186" s="131">
        <f t="shared" si="17"/>
        <v>0</v>
      </c>
      <c r="G186" s="76"/>
      <c r="H186" s="49"/>
      <c r="L186" s="49"/>
      <c r="M186" s="49"/>
      <c r="N186" s="80"/>
    </row>
    <row r="187" spans="1:14" hidden="1" outlineLevel="1" x14ac:dyDescent="0.25">
      <c r="A187" s="51" t="s">
        <v>293</v>
      </c>
      <c r="B187" s="89" t="s">
        <v>294</v>
      </c>
      <c r="C187" s="125"/>
      <c r="E187" s="78"/>
      <c r="F187" s="131">
        <f t="shared" si="17"/>
        <v>0</v>
      </c>
      <c r="G187" s="76"/>
      <c r="H187" s="49"/>
      <c r="L187" s="49"/>
      <c r="M187" s="49"/>
      <c r="N187" s="80"/>
    </row>
    <row r="188" spans="1:14" hidden="1" outlineLevel="1" x14ac:dyDescent="0.25">
      <c r="A188" s="51" t="s">
        <v>295</v>
      </c>
      <c r="B188" s="89"/>
      <c r="E188" s="78"/>
      <c r="F188" s="76"/>
      <c r="G188" s="76"/>
      <c r="H188" s="49"/>
      <c r="L188" s="49"/>
      <c r="M188" s="49"/>
      <c r="N188" s="80"/>
    </row>
    <row r="189" spans="1:14" hidden="1" outlineLevel="1" x14ac:dyDescent="0.25">
      <c r="A189" s="51" t="s">
        <v>296</v>
      </c>
      <c r="B189" s="89"/>
      <c r="E189" s="78"/>
      <c r="F189" s="76"/>
      <c r="G189" s="76"/>
      <c r="H189" s="49"/>
      <c r="L189" s="49"/>
      <c r="M189" s="49"/>
      <c r="N189" s="80"/>
    </row>
    <row r="190" spans="1:14" hidden="1" outlineLevel="1" x14ac:dyDescent="0.25">
      <c r="A190" s="51" t="s">
        <v>297</v>
      </c>
      <c r="B190" s="89"/>
      <c r="E190" s="78"/>
      <c r="F190" s="76"/>
      <c r="G190" s="76"/>
      <c r="H190" s="49"/>
      <c r="L190" s="49"/>
      <c r="M190" s="49"/>
      <c r="N190" s="80"/>
    </row>
    <row r="191" spans="1:14" hidden="1" outlineLevel="1" x14ac:dyDescent="0.25">
      <c r="A191" s="51" t="s">
        <v>298</v>
      </c>
      <c r="B191" s="79"/>
      <c r="E191" s="78"/>
      <c r="F191" s="76"/>
      <c r="G191" s="76"/>
      <c r="H191" s="49"/>
      <c r="L191" s="49"/>
      <c r="M191" s="49"/>
      <c r="N191" s="80"/>
    </row>
    <row r="192" spans="1:14" ht="15" customHeight="1" collapsed="1" x14ac:dyDescent="0.25">
      <c r="A192" s="70"/>
      <c r="B192" s="71" t="s">
        <v>299</v>
      </c>
      <c r="C192" s="70" t="s">
        <v>109</v>
      </c>
      <c r="D192" s="70"/>
      <c r="E192" s="72"/>
      <c r="F192" s="73" t="s">
        <v>271</v>
      </c>
      <c r="G192" s="73"/>
      <c r="H192" s="49"/>
      <c r="L192" s="49"/>
      <c r="M192" s="49"/>
      <c r="N192" s="80"/>
    </row>
    <row r="193" spans="1:14" x14ac:dyDescent="0.25">
      <c r="A193" s="51" t="s">
        <v>300</v>
      </c>
      <c r="B193" s="68" t="s">
        <v>301</v>
      </c>
      <c r="C193" s="125">
        <v>2575.3004874149419</v>
      </c>
      <c r="E193" s="75"/>
      <c r="F193" s="131">
        <f t="shared" ref="F193:F206" si="18">IF($C$208=0,"",IF(C193="[for completion]","",C193/$C$208))</f>
        <v>0.91772848415010455</v>
      </c>
      <c r="G193" s="76"/>
      <c r="H193" s="49"/>
      <c r="L193" s="49"/>
      <c r="M193" s="49"/>
      <c r="N193" s="80"/>
    </row>
    <row r="194" spans="1:14" x14ac:dyDescent="0.25">
      <c r="A194" s="51" t="s">
        <v>302</v>
      </c>
      <c r="B194" s="68" t="s">
        <v>303</v>
      </c>
      <c r="C194" s="125">
        <v>210.67206833373601</v>
      </c>
      <c r="E194" s="78"/>
      <c r="F194" s="131">
        <f t="shared" si="18"/>
        <v>7.507464036507798E-2</v>
      </c>
      <c r="G194" s="78"/>
      <c r="H194" s="49"/>
      <c r="L194" s="49"/>
      <c r="M194" s="49"/>
      <c r="N194" s="80"/>
    </row>
    <row r="195" spans="1:14" x14ac:dyDescent="0.25">
      <c r="A195" s="51" t="s">
        <v>304</v>
      </c>
      <c r="B195" s="68" t="s">
        <v>305</v>
      </c>
      <c r="C195" s="125">
        <v>6.509230490786174</v>
      </c>
      <c r="E195" s="78"/>
      <c r="F195" s="131">
        <f t="shared" si="18"/>
        <v>2.3196152295568342E-3</v>
      </c>
      <c r="G195" s="78"/>
      <c r="H195" s="49"/>
      <c r="L195" s="49"/>
      <c r="M195" s="49"/>
      <c r="N195" s="80"/>
    </row>
    <row r="196" spans="1:14" x14ac:dyDescent="0.25">
      <c r="A196" s="51" t="s">
        <v>306</v>
      </c>
      <c r="B196" s="68" t="s">
        <v>307</v>
      </c>
      <c r="C196" s="125">
        <v>7.5385984044666436</v>
      </c>
      <c r="E196" s="78"/>
      <c r="F196" s="131">
        <f t="shared" si="18"/>
        <v>2.6864385418930935E-3</v>
      </c>
      <c r="G196" s="78"/>
      <c r="H196" s="49"/>
      <c r="L196" s="49"/>
      <c r="M196" s="49"/>
      <c r="N196" s="80"/>
    </row>
    <row r="197" spans="1:14" x14ac:dyDescent="0.25">
      <c r="A197" s="51" t="s">
        <v>308</v>
      </c>
      <c r="B197" s="68" t="s">
        <v>309</v>
      </c>
      <c r="C197" s="125"/>
      <c r="E197" s="78"/>
      <c r="F197" s="131">
        <f t="shared" si="18"/>
        <v>0</v>
      </c>
      <c r="G197" s="78"/>
      <c r="H197" s="49"/>
      <c r="L197" s="49"/>
      <c r="M197" s="49"/>
      <c r="N197" s="80"/>
    </row>
    <row r="198" spans="1:14" x14ac:dyDescent="0.25">
      <c r="A198" s="51" t="s">
        <v>310</v>
      </c>
      <c r="B198" s="68" t="s">
        <v>311</v>
      </c>
      <c r="C198" s="125">
        <v>1.6492984067498679</v>
      </c>
      <c r="E198" s="78"/>
      <c r="F198" s="131">
        <f t="shared" si="18"/>
        <v>5.8774039539637645E-4</v>
      </c>
      <c r="G198" s="78"/>
      <c r="H198" s="49"/>
      <c r="L198" s="49"/>
      <c r="M198" s="49"/>
      <c r="N198" s="80"/>
    </row>
    <row r="199" spans="1:14" x14ac:dyDescent="0.25">
      <c r="A199" s="51" t="s">
        <v>312</v>
      </c>
      <c r="B199" s="68" t="s">
        <v>313</v>
      </c>
      <c r="C199" s="125"/>
      <c r="E199" s="78"/>
      <c r="F199" s="131">
        <f t="shared" si="18"/>
        <v>0</v>
      </c>
      <c r="G199" s="78"/>
      <c r="H199" s="49"/>
      <c r="L199" s="49"/>
      <c r="M199" s="49"/>
      <c r="N199" s="80"/>
    </row>
    <row r="200" spans="1:14" x14ac:dyDescent="0.25">
      <c r="A200" s="51" t="s">
        <v>314</v>
      </c>
      <c r="B200" s="68" t="s">
        <v>12</v>
      </c>
      <c r="C200" s="125">
        <v>4.2540743654779174</v>
      </c>
      <c r="E200" s="78"/>
      <c r="F200" s="131">
        <f t="shared" si="18"/>
        <v>1.5159726944372013E-3</v>
      </c>
      <c r="G200" s="78"/>
      <c r="H200" s="49"/>
      <c r="L200" s="49"/>
      <c r="M200" s="49"/>
      <c r="N200" s="80"/>
    </row>
    <row r="201" spans="1:14" x14ac:dyDescent="0.25">
      <c r="A201" s="51" t="s">
        <v>315</v>
      </c>
      <c r="B201" s="68" t="s">
        <v>316</v>
      </c>
      <c r="C201" s="125"/>
      <c r="E201" s="78"/>
      <c r="F201" s="131">
        <f t="shared" si="18"/>
        <v>0</v>
      </c>
      <c r="G201" s="78"/>
      <c r="H201" s="49"/>
      <c r="L201" s="49"/>
      <c r="M201" s="49"/>
      <c r="N201" s="80"/>
    </row>
    <row r="202" spans="1:14" x14ac:dyDescent="0.25">
      <c r="A202" s="51" t="s">
        <v>317</v>
      </c>
      <c r="B202" s="68" t="s">
        <v>318</v>
      </c>
      <c r="C202" s="125"/>
      <c r="E202" s="78"/>
      <c r="F202" s="131">
        <f t="shared" si="18"/>
        <v>0</v>
      </c>
      <c r="G202" s="78"/>
      <c r="H202" s="49"/>
      <c r="L202" s="49"/>
      <c r="M202" s="49"/>
      <c r="N202" s="80"/>
    </row>
    <row r="203" spans="1:14" x14ac:dyDescent="0.25">
      <c r="A203" s="51" t="s">
        <v>319</v>
      </c>
      <c r="B203" s="68" t="s">
        <v>320</v>
      </c>
      <c r="C203" s="125"/>
      <c r="E203" s="78"/>
      <c r="F203" s="131">
        <f t="shared" si="18"/>
        <v>0</v>
      </c>
      <c r="G203" s="78"/>
      <c r="H203" s="49"/>
      <c r="L203" s="49"/>
      <c r="M203" s="49"/>
      <c r="N203" s="80"/>
    </row>
    <row r="204" spans="1:14" x14ac:dyDescent="0.25">
      <c r="A204" s="51" t="s">
        <v>321</v>
      </c>
      <c r="B204" s="68" t="s">
        <v>322</v>
      </c>
      <c r="C204" s="125"/>
      <c r="E204" s="78"/>
      <c r="F204" s="131">
        <f t="shared" si="18"/>
        <v>0</v>
      </c>
      <c r="G204" s="78"/>
      <c r="H204" s="49"/>
      <c r="L204" s="49"/>
      <c r="M204" s="49"/>
      <c r="N204" s="80"/>
    </row>
    <row r="205" spans="1:14" x14ac:dyDescent="0.25">
      <c r="A205" s="51" t="s">
        <v>323</v>
      </c>
      <c r="B205" s="68" t="s">
        <v>324</v>
      </c>
      <c r="C205" s="125"/>
      <c r="E205" s="78"/>
      <c r="F205" s="131">
        <f t="shared" si="18"/>
        <v>0</v>
      </c>
      <c r="G205" s="78"/>
      <c r="H205" s="49"/>
      <c r="L205" s="49"/>
      <c r="M205" s="49"/>
      <c r="N205" s="80"/>
    </row>
    <row r="206" spans="1:14" x14ac:dyDescent="0.25">
      <c r="A206" s="51" t="s">
        <v>325</v>
      </c>
      <c r="B206" s="68" t="s">
        <v>137</v>
      </c>
      <c r="C206" s="125">
        <v>0.2444414492073177</v>
      </c>
      <c r="E206" s="78"/>
      <c r="F206" s="131">
        <f t="shared" si="18"/>
        <v>8.7108623533740449E-5</v>
      </c>
      <c r="G206" s="78"/>
      <c r="H206" s="49"/>
      <c r="L206" s="49"/>
      <c r="M206" s="49"/>
      <c r="N206" s="80"/>
    </row>
    <row r="207" spans="1:14" x14ac:dyDescent="0.25">
      <c r="A207" s="51" t="s">
        <v>326</v>
      </c>
      <c r="B207" s="77" t="s">
        <v>327</v>
      </c>
      <c r="C207" s="125"/>
      <c r="E207" s="78"/>
      <c r="F207" s="131"/>
      <c r="G207" s="78"/>
      <c r="H207" s="49"/>
      <c r="L207" s="49"/>
      <c r="M207" s="49"/>
      <c r="N207" s="80"/>
    </row>
    <row r="208" spans="1:14" x14ac:dyDescent="0.25">
      <c r="A208" s="51" t="s">
        <v>328</v>
      </c>
      <c r="B208" s="83" t="s">
        <v>139</v>
      </c>
      <c r="C208" s="127">
        <f>SUM(C193:C206)</f>
        <v>2806.1681988653663</v>
      </c>
      <c r="D208" s="68"/>
      <c r="E208" s="78"/>
      <c r="F208" s="132">
        <f>SUM(F193:F206)</f>
        <v>0.99999999999999967</v>
      </c>
      <c r="G208" s="78"/>
      <c r="H208" s="49"/>
      <c r="L208" s="49"/>
      <c r="M208" s="49"/>
      <c r="N208" s="80"/>
    </row>
    <row r="209" spans="1:14" hidden="1" outlineLevel="1" x14ac:dyDescent="0.25">
      <c r="A209" s="51" t="s">
        <v>329</v>
      </c>
      <c r="B209" s="79" t="s">
        <v>141</v>
      </c>
      <c r="C209" s="125"/>
      <c r="E209" s="78"/>
      <c r="F209" s="131">
        <f>IF($C$208=0,"",IF(C209="[for completion]","",C209/$C$208))</f>
        <v>0</v>
      </c>
      <c r="G209" s="78"/>
      <c r="H209" s="49"/>
      <c r="L209" s="49"/>
      <c r="M209" s="49"/>
      <c r="N209" s="80"/>
    </row>
    <row r="210" spans="1:14" hidden="1" outlineLevel="1" x14ac:dyDescent="0.25">
      <c r="A210" s="51" t="s">
        <v>330</v>
      </c>
      <c r="B210" s="79" t="s">
        <v>141</v>
      </c>
      <c r="C210" s="125"/>
      <c r="E210" s="78"/>
      <c r="F210" s="131">
        <f t="shared" ref="F210:F215" si="19">IF($C$208=0,"",IF(C210="[for completion]","",C210/$C$208))</f>
        <v>0</v>
      </c>
      <c r="G210" s="78"/>
      <c r="H210" s="49"/>
      <c r="L210" s="49"/>
      <c r="M210" s="49"/>
      <c r="N210" s="80"/>
    </row>
    <row r="211" spans="1:14" hidden="1" outlineLevel="1" x14ac:dyDescent="0.25">
      <c r="A211" s="51" t="s">
        <v>331</v>
      </c>
      <c r="B211" s="79" t="s">
        <v>141</v>
      </c>
      <c r="C211" s="125"/>
      <c r="E211" s="78"/>
      <c r="F211" s="131">
        <f t="shared" si="19"/>
        <v>0</v>
      </c>
      <c r="G211" s="78"/>
      <c r="H211" s="49"/>
      <c r="L211" s="49"/>
      <c r="M211" s="49"/>
      <c r="N211" s="80"/>
    </row>
    <row r="212" spans="1:14" hidden="1" outlineLevel="1" x14ac:dyDescent="0.25">
      <c r="A212" s="51" t="s">
        <v>332</v>
      </c>
      <c r="B212" s="79" t="s">
        <v>141</v>
      </c>
      <c r="C212" s="125"/>
      <c r="E212" s="78"/>
      <c r="F212" s="131">
        <f t="shared" si="19"/>
        <v>0</v>
      </c>
      <c r="G212" s="78"/>
      <c r="H212" s="49"/>
      <c r="L212" s="49"/>
      <c r="M212" s="49"/>
      <c r="N212" s="80"/>
    </row>
    <row r="213" spans="1:14" hidden="1" outlineLevel="1" x14ac:dyDescent="0.25">
      <c r="A213" s="51" t="s">
        <v>333</v>
      </c>
      <c r="B213" s="79" t="s">
        <v>141</v>
      </c>
      <c r="C213" s="125"/>
      <c r="E213" s="78"/>
      <c r="F213" s="131">
        <f t="shared" si="19"/>
        <v>0</v>
      </c>
      <c r="G213" s="78"/>
      <c r="H213" s="49"/>
      <c r="L213" s="49"/>
      <c r="M213" s="49"/>
      <c r="N213" s="80"/>
    </row>
    <row r="214" spans="1:14" hidden="1" outlineLevel="1" x14ac:dyDescent="0.25">
      <c r="A214" s="51" t="s">
        <v>334</v>
      </c>
      <c r="B214" s="79" t="s">
        <v>141</v>
      </c>
      <c r="C214" s="125"/>
      <c r="E214" s="78"/>
      <c r="F214" s="131">
        <f t="shared" si="19"/>
        <v>0</v>
      </c>
      <c r="G214" s="78"/>
      <c r="H214" s="49"/>
      <c r="L214" s="49"/>
      <c r="M214" s="49"/>
      <c r="N214" s="80"/>
    </row>
    <row r="215" spans="1:14" hidden="1" outlineLevel="1" x14ac:dyDescent="0.25">
      <c r="A215" s="51" t="s">
        <v>335</v>
      </c>
      <c r="B215" s="79" t="s">
        <v>141</v>
      </c>
      <c r="C215" s="125"/>
      <c r="E215" s="78"/>
      <c r="F215" s="131">
        <f t="shared" si="19"/>
        <v>0</v>
      </c>
      <c r="G215" s="78"/>
      <c r="H215" s="49"/>
      <c r="L215" s="49"/>
      <c r="M215" s="49"/>
      <c r="N215" s="80"/>
    </row>
    <row r="216" spans="1:14" ht="15" customHeight="1" collapsed="1" x14ac:dyDescent="0.25">
      <c r="A216" s="70"/>
      <c r="B216" s="71" t="s">
        <v>336</v>
      </c>
      <c r="C216" s="70" t="s">
        <v>109</v>
      </c>
      <c r="D216" s="70"/>
      <c r="E216" s="72"/>
      <c r="F216" s="73" t="s">
        <v>127</v>
      </c>
      <c r="G216" s="73" t="s">
        <v>258</v>
      </c>
      <c r="H216" s="49"/>
      <c r="L216" s="49"/>
      <c r="M216" s="49"/>
      <c r="N216" s="80"/>
    </row>
    <row r="217" spans="1:14" x14ac:dyDescent="0.25">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25">
      <c r="A218" s="51" t="s">
        <v>339</v>
      </c>
      <c r="B218" s="47" t="s">
        <v>340</v>
      </c>
      <c r="C218" s="125">
        <f>C208</f>
        <v>2806.1681988653663</v>
      </c>
      <c r="E218" s="87"/>
      <c r="F218" s="131">
        <f>IF($C$38=0,"",IF(C218="[for completion]","",IF(C218="","",C218/$C$38)))</f>
        <v>0.45405264514213695</v>
      </c>
      <c r="G218" s="131">
        <f>IF($C$39=0,"",IF(C218="[for completion]","",IF(C218="","",C218/$C$39)))</f>
        <v>0.83167844134046498</v>
      </c>
      <c r="H218" s="49"/>
      <c r="L218" s="49"/>
      <c r="M218" s="49"/>
      <c r="N218" s="80"/>
    </row>
    <row r="219" spans="1:14" x14ac:dyDescent="0.25">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25">
      <c r="A220" s="51" t="s">
        <v>342</v>
      </c>
      <c r="B220" s="83" t="s">
        <v>139</v>
      </c>
      <c r="C220" s="125">
        <f>SUM(C217:C219)</f>
        <v>2806.1681988653663</v>
      </c>
      <c r="E220" s="87"/>
      <c r="F220" s="124">
        <f>SUM(F217:F219)</f>
        <v>0.45405264514213695</v>
      </c>
      <c r="G220" s="124">
        <f>SUM(G217:G219)</f>
        <v>0.83167844134046498</v>
      </c>
      <c r="H220" s="49"/>
      <c r="L220" s="49"/>
      <c r="M220" s="49"/>
      <c r="N220" s="80"/>
    </row>
    <row r="221" spans="1:14" hidden="1" outlineLevel="1" x14ac:dyDescent="0.25">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25">
      <c r="A222" s="51" t="s">
        <v>344</v>
      </c>
      <c r="B222" s="79" t="s">
        <v>141</v>
      </c>
      <c r="C222" s="125"/>
      <c r="E222" s="87"/>
      <c r="F222" s="131" t="str">
        <f t="shared" si="20"/>
        <v/>
      </c>
      <c r="G222" s="131" t="str">
        <f t="shared" si="21"/>
        <v/>
      </c>
      <c r="H222" s="49"/>
      <c r="L222" s="49"/>
      <c r="M222" s="49"/>
      <c r="N222" s="80"/>
    </row>
    <row r="223" spans="1:14" hidden="1" outlineLevel="1" x14ac:dyDescent="0.25">
      <c r="A223" s="51" t="s">
        <v>345</v>
      </c>
      <c r="B223" s="79" t="s">
        <v>141</v>
      </c>
      <c r="C223" s="125"/>
      <c r="E223" s="87"/>
      <c r="F223" s="131" t="str">
        <f t="shared" si="20"/>
        <v/>
      </c>
      <c r="G223" s="131" t="str">
        <f t="shared" si="21"/>
        <v/>
      </c>
      <c r="H223" s="49"/>
      <c r="L223" s="49"/>
      <c r="M223" s="49"/>
      <c r="N223" s="80"/>
    </row>
    <row r="224" spans="1:14" hidden="1" outlineLevel="1" x14ac:dyDescent="0.25">
      <c r="A224" s="51" t="s">
        <v>346</v>
      </c>
      <c r="B224" s="79" t="s">
        <v>141</v>
      </c>
      <c r="C224" s="125"/>
      <c r="E224" s="87"/>
      <c r="F224" s="131" t="str">
        <f t="shared" si="20"/>
        <v/>
      </c>
      <c r="G224" s="131" t="str">
        <f t="shared" si="21"/>
        <v/>
      </c>
      <c r="H224" s="49"/>
      <c r="L224" s="49"/>
      <c r="M224" s="49"/>
      <c r="N224" s="80"/>
    </row>
    <row r="225" spans="1:14" hidden="1" outlineLevel="1" x14ac:dyDescent="0.25">
      <c r="A225" s="51" t="s">
        <v>347</v>
      </c>
      <c r="B225" s="79" t="s">
        <v>141</v>
      </c>
      <c r="C225" s="125"/>
      <c r="E225" s="87"/>
      <c r="F225" s="131" t="str">
        <f t="shared" si="20"/>
        <v/>
      </c>
      <c r="G225" s="131" t="str">
        <f t="shared" si="21"/>
        <v/>
      </c>
      <c r="H225" s="49"/>
      <c r="L225" s="49"/>
      <c r="M225" s="49"/>
    </row>
    <row r="226" spans="1:14" hidden="1" outlineLevel="1" x14ac:dyDescent="0.25">
      <c r="A226" s="51" t="s">
        <v>348</v>
      </c>
      <c r="B226" s="79" t="s">
        <v>141</v>
      </c>
      <c r="C226" s="125"/>
      <c r="E226" s="68"/>
      <c r="F226" s="131" t="str">
        <f t="shared" si="20"/>
        <v/>
      </c>
      <c r="G226" s="131" t="str">
        <f t="shared" si="21"/>
        <v/>
      </c>
      <c r="H226" s="49"/>
      <c r="L226" s="49"/>
      <c r="M226" s="49"/>
    </row>
    <row r="227" spans="1:14" hidden="1" outlineLevel="1" x14ac:dyDescent="0.25">
      <c r="A227" s="51" t="s">
        <v>349</v>
      </c>
      <c r="B227" s="79" t="s">
        <v>141</v>
      </c>
      <c r="C227" s="125"/>
      <c r="E227" s="87"/>
      <c r="F227" s="131" t="str">
        <f t="shared" si="20"/>
        <v/>
      </c>
      <c r="G227" s="131" t="str">
        <f t="shared" si="21"/>
        <v/>
      </c>
      <c r="H227" s="49"/>
      <c r="L227" s="49"/>
      <c r="M227" s="49"/>
    </row>
    <row r="228" spans="1:14" ht="15" customHeight="1" collapsed="1" x14ac:dyDescent="0.25">
      <c r="A228" s="70"/>
      <c r="B228" s="71" t="s">
        <v>350</v>
      </c>
      <c r="C228" s="70"/>
      <c r="D228" s="70"/>
      <c r="E228" s="72"/>
      <c r="F228" s="73"/>
      <c r="G228" s="73"/>
      <c r="H228" s="49"/>
      <c r="L228" s="49"/>
      <c r="M228" s="49"/>
    </row>
    <row r="229" spans="1:14" ht="30" x14ac:dyDescent="0.25">
      <c r="A229" s="51" t="s">
        <v>351</v>
      </c>
      <c r="B229" s="68" t="s">
        <v>352</v>
      </c>
      <c r="C229" s="51" t="s">
        <v>2415</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992</v>
      </c>
      <c r="C231" s="125">
        <v>0</v>
      </c>
      <c r="E231" s="68"/>
      <c r="H231" s="49"/>
      <c r="L231" s="49"/>
      <c r="M231" s="49"/>
    </row>
    <row r="232" spans="1:14" x14ac:dyDescent="0.25">
      <c r="A232" s="51" t="s">
        <v>354</v>
      </c>
      <c r="B232" s="1" t="s">
        <v>355</v>
      </c>
      <c r="C232" s="125">
        <v>0</v>
      </c>
      <c r="E232" s="68"/>
      <c r="H232" s="49"/>
      <c r="L232" s="49"/>
      <c r="M232" s="49"/>
    </row>
    <row r="233" spans="1:14" x14ac:dyDescent="0.25">
      <c r="A233" s="51" t="s">
        <v>356</v>
      </c>
      <c r="B233" s="1" t="s">
        <v>357</v>
      </c>
      <c r="C233" s="125">
        <v>0</v>
      </c>
      <c r="E233" s="68"/>
      <c r="H233" s="49"/>
      <c r="L233" s="49"/>
      <c r="M233" s="49"/>
    </row>
    <row r="234" spans="1:14" outlineLevel="1" x14ac:dyDescent="0.25">
      <c r="A234" s="51" t="s">
        <v>358</v>
      </c>
      <c r="B234" s="66" t="s">
        <v>359</v>
      </c>
      <c r="C234" s="127"/>
      <c r="D234" s="68"/>
      <c r="E234" s="68"/>
      <c r="H234" s="49"/>
      <c r="L234" s="49"/>
      <c r="M234" s="49"/>
    </row>
    <row r="235" spans="1:14" outlineLevel="1" x14ac:dyDescent="0.25">
      <c r="A235" s="51" t="s">
        <v>360</v>
      </c>
      <c r="B235" s="66" t="s">
        <v>361</v>
      </c>
      <c r="C235" s="127"/>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2349</v>
      </c>
      <c r="C239" s="70"/>
      <c r="D239" s="70"/>
      <c r="E239" s="70"/>
      <c r="F239" s="70"/>
      <c r="G239" s="70"/>
      <c r="H239" s="49"/>
      <c r="K239"/>
      <c r="L239"/>
      <c r="M239"/>
      <c r="N239"/>
    </row>
    <row r="240" spans="1:14" ht="30" outlineLevel="1" x14ac:dyDescent="0.25">
      <c r="A240" s="51" t="s">
        <v>1211</v>
      </c>
      <c r="B240" s="51" t="s">
        <v>2348</v>
      </c>
      <c r="C240" s="51" t="s">
        <v>2334</v>
      </c>
      <c r="G240"/>
      <c r="H240" s="49"/>
      <c r="K240"/>
      <c r="L240"/>
      <c r="M240"/>
      <c r="N240"/>
    </row>
    <row r="241" spans="1:14" outlineLevel="1" x14ac:dyDescent="0.25">
      <c r="A241" s="51" t="s">
        <v>1212</v>
      </c>
      <c r="B241" s="51" t="s">
        <v>2361</v>
      </c>
      <c r="C241" s="51" t="s">
        <v>818</v>
      </c>
      <c r="G241"/>
      <c r="H241" s="49"/>
      <c r="K241"/>
      <c r="L241"/>
      <c r="M241"/>
      <c r="N241"/>
    </row>
    <row r="242" spans="1:14" outlineLevel="1" x14ac:dyDescent="0.25">
      <c r="A242" s="51" t="s">
        <v>1800</v>
      </c>
      <c r="B242" s="51" t="s">
        <v>2340</v>
      </c>
      <c r="C242" s="51" t="s">
        <v>818</v>
      </c>
      <c r="G242"/>
      <c r="H242" s="49"/>
      <c r="K242"/>
      <c r="L242"/>
      <c r="M242"/>
      <c r="N242"/>
    </row>
    <row r="243" spans="1:14" ht="45" outlineLevel="1" x14ac:dyDescent="0.25">
      <c r="A243" s="51" t="s">
        <v>1801</v>
      </c>
      <c r="B243" s="51" t="s">
        <v>2347</v>
      </c>
      <c r="C243" s="51" t="s">
        <v>2815</v>
      </c>
      <c r="G243"/>
      <c r="H243" s="49"/>
      <c r="K243"/>
      <c r="L243"/>
      <c r="M243"/>
      <c r="N243"/>
    </row>
    <row r="244" spans="1:14" outlineLevel="1" x14ac:dyDescent="0.25">
      <c r="A244" s="51" t="s">
        <v>2344</v>
      </c>
      <c r="B244" s="51" t="s">
        <v>2341</v>
      </c>
      <c r="C244" s="189" t="s">
        <v>2342</v>
      </c>
      <c r="D244" s="189" t="s">
        <v>2370</v>
      </c>
      <c r="G244"/>
      <c r="H244" s="49"/>
      <c r="K244"/>
      <c r="L244"/>
      <c r="M244"/>
      <c r="N244"/>
    </row>
    <row r="245" spans="1:14" outlineLevel="1" x14ac:dyDescent="0.25">
      <c r="A245" s="51" t="s">
        <v>2345</v>
      </c>
      <c r="B245" s="51" t="s">
        <v>2343</v>
      </c>
      <c r="C245" s="148" t="s">
        <v>2334</v>
      </c>
      <c r="G245"/>
      <c r="H245" s="49"/>
      <c r="K245"/>
      <c r="L245"/>
      <c r="M245"/>
      <c r="N245"/>
    </row>
    <row r="246" spans="1:14" outlineLevel="1" x14ac:dyDescent="0.25">
      <c r="A246" s="51" t="s">
        <v>2346</v>
      </c>
      <c r="B246" s="51" t="s">
        <v>2362</v>
      </c>
      <c r="C246" s="51" t="s">
        <v>818</v>
      </c>
      <c r="G246"/>
      <c r="H246" s="49"/>
      <c r="K246"/>
      <c r="L246"/>
      <c r="M246"/>
      <c r="N246"/>
    </row>
    <row r="247" spans="1:14" hidden="1" outlineLevel="1" x14ac:dyDescent="0.25">
      <c r="A247" s="51" t="s">
        <v>1214</v>
      </c>
      <c r="D247"/>
      <c r="E247"/>
      <c r="F247"/>
      <c r="G247"/>
      <c r="H247" s="49"/>
      <c r="K247"/>
      <c r="L247"/>
      <c r="M247"/>
      <c r="N247"/>
    </row>
    <row r="248" spans="1:14" hidden="1" outlineLevel="1" x14ac:dyDescent="0.25">
      <c r="A248" s="51" t="s">
        <v>1215</v>
      </c>
      <c r="D248"/>
      <c r="E248"/>
      <c r="F248"/>
      <c r="G248"/>
      <c r="H248" s="49"/>
      <c r="K248"/>
      <c r="L248"/>
      <c r="M248"/>
      <c r="N248"/>
    </row>
    <row r="249" spans="1:14" hidden="1" outlineLevel="1" x14ac:dyDescent="0.25">
      <c r="A249" s="51" t="s">
        <v>1213</v>
      </c>
      <c r="D249"/>
      <c r="E249"/>
      <c r="F249"/>
      <c r="G249"/>
      <c r="H249" s="49"/>
      <c r="K249"/>
      <c r="L249"/>
      <c r="M249"/>
      <c r="N249"/>
    </row>
    <row r="250" spans="1:14" hidden="1" outlineLevel="1" x14ac:dyDescent="0.25">
      <c r="A250" s="51" t="s">
        <v>1216</v>
      </c>
      <c r="D250"/>
      <c r="E250"/>
      <c r="F250"/>
      <c r="G250"/>
      <c r="H250" s="49"/>
      <c r="K250"/>
      <c r="L250"/>
      <c r="M250"/>
      <c r="N250"/>
    </row>
    <row r="251" spans="1:14" hidden="1" outlineLevel="1" x14ac:dyDescent="0.25">
      <c r="A251" s="51" t="s">
        <v>1217</v>
      </c>
      <c r="D251"/>
      <c r="E251"/>
      <c r="F251"/>
      <c r="G251"/>
      <c r="H251" s="49"/>
      <c r="K251"/>
      <c r="L251"/>
      <c r="M251"/>
      <c r="N251"/>
    </row>
    <row r="252" spans="1:14" hidden="1" outlineLevel="1" x14ac:dyDescent="0.25">
      <c r="A252" s="51" t="s">
        <v>1218</v>
      </c>
      <c r="D252"/>
      <c r="E252"/>
      <c r="F252"/>
      <c r="G252"/>
      <c r="H252" s="49"/>
      <c r="K252"/>
      <c r="L252"/>
      <c r="M252"/>
      <c r="N252"/>
    </row>
    <row r="253" spans="1:14" hidden="1" outlineLevel="1" x14ac:dyDescent="0.25">
      <c r="A253" s="51" t="s">
        <v>1219</v>
      </c>
      <c r="D253"/>
      <c r="E253"/>
      <c r="F253"/>
      <c r="G253"/>
      <c r="H253" s="49"/>
      <c r="K253"/>
      <c r="L253"/>
      <c r="M253"/>
      <c r="N253"/>
    </row>
    <row r="254" spans="1:14" hidden="1" outlineLevel="1" x14ac:dyDescent="0.25">
      <c r="A254" s="51" t="s">
        <v>1220</v>
      </c>
      <c r="D254"/>
      <c r="E254"/>
      <c r="F254"/>
      <c r="G254"/>
      <c r="H254" s="49"/>
      <c r="K254"/>
      <c r="L254"/>
      <c r="M254"/>
      <c r="N254"/>
    </row>
    <row r="255" spans="1:14" hidden="1" outlineLevel="1" x14ac:dyDescent="0.25">
      <c r="A255" s="51" t="s">
        <v>1221</v>
      </c>
      <c r="D255"/>
      <c r="E255"/>
      <c r="F255"/>
      <c r="G255"/>
      <c r="H255" s="49"/>
      <c r="K255"/>
      <c r="L255"/>
      <c r="M255"/>
      <c r="N255"/>
    </row>
    <row r="256" spans="1:14" hidden="1" outlineLevel="1" x14ac:dyDescent="0.25">
      <c r="A256" s="51" t="s">
        <v>1222</v>
      </c>
      <c r="D256"/>
      <c r="E256"/>
      <c r="F256"/>
      <c r="G256"/>
      <c r="H256" s="49"/>
      <c r="K256"/>
      <c r="L256"/>
      <c r="M256"/>
      <c r="N256"/>
    </row>
    <row r="257" spans="1:14" hidden="1" outlineLevel="1" x14ac:dyDescent="0.25">
      <c r="A257" s="51" t="s">
        <v>1223</v>
      </c>
      <c r="D257"/>
      <c r="E257"/>
      <c r="F257"/>
      <c r="G257"/>
      <c r="H257" s="49"/>
      <c r="K257"/>
      <c r="L257"/>
      <c r="M257"/>
      <c r="N257"/>
    </row>
    <row r="258" spans="1:14" hidden="1" outlineLevel="1" x14ac:dyDescent="0.25">
      <c r="A258" s="51" t="s">
        <v>1224</v>
      </c>
      <c r="D258"/>
      <c r="E258"/>
      <c r="F258"/>
      <c r="G258"/>
      <c r="H258" s="49"/>
      <c r="K258"/>
      <c r="L258"/>
      <c r="M258"/>
      <c r="N258"/>
    </row>
    <row r="259" spans="1:14" hidden="1" outlineLevel="1" x14ac:dyDescent="0.25">
      <c r="A259" s="51" t="s">
        <v>1225</v>
      </c>
      <c r="D259"/>
      <c r="E259"/>
      <c r="F259"/>
      <c r="G259"/>
      <c r="H259" s="49"/>
      <c r="K259"/>
      <c r="L259"/>
      <c r="M259"/>
      <c r="N259"/>
    </row>
    <row r="260" spans="1:14" hidden="1" outlineLevel="1" x14ac:dyDescent="0.25">
      <c r="A260" s="51" t="s">
        <v>1226</v>
      </c>
      <c r="D260"/>
      <c r="E260"/>
      <c r="F260"/>
      <c r="G260"/>
      <c r="H260" s="49"/>
      <c r="K260"/>
      <c r="L260"/>
      <c r="M260"/>
      <c r="N260"/>
    </row>
    <row r="261" spans="1:14" hidden="1" outlineLevel="1" x14ac:dyDescent="0.25">
      <c r="A261" s="51" t="s">
        <v>1227</v>
      </c>
      <c r="D261"/>
      <c r="E261"/>
      <c r="F261"/>
      <c r="G261"/>
      <c r="H261" s="49"/>
      <c r="K261"/>
      <c r="L261"/>
      <c r="M261"/>
      <c r="N261"/>
    </row>
    <row r="262" spans="1:14" hidden="1" outlineLevel="1" x14ac:dyDescent="0.25">
      <c r="A262" s="51" t="s">
        <v>1228</v>
      </c>
      <c r="D262"/>
      <c r="E262"/>
      <c r="F262"/>
      <c r="G262"/>
      <c r="H262" s="49"/>
      <c r="K262"/>
      <c r="L262"/>
      <c r="M262"/>
      <c r="N262"/>
    </row>
    <row r="263" spans="1:14" hidden="1" outlineLevel="1" x14ac:dyDescent="0.25">
      <c r="A263" s="51" t="s">
        <v>1229</v>
      </c>
      <c r="D263"/>
      <c r="E263"/>
      <c r="F263"/>
      <c r="G263"/>
      <c r="H263" s="49"/>
      <c r="K263"/>
      <c r="L263"/>
      <c r="M263"/>
      <c r="N263"/>
    </row>
    <row r="264" spans="1:14" hidden="1" outlineLevel="1" x14ac:dyDescent="0.25">
      <c r="A264" s="51" t="s">
        <v>1230</v>
      </c>
      <c r="D264"/>
      <c r="E264"/>
      <c r="F264"/>
      <c r="G264"/>
      <c r="H264" s="49"/>
      <c r="K264"/>
      <c r="L264"/>
      <c r="M264"/>
      <c r="N264"/>
    </row>
    <row r="265" spans="1:14" hidden="1" outlineLevel="1" x14ac:dyDescent="0.25">
      <c r="A265" s="51" t="s">
        <v>1231</v>
      </c>
      <c r="D265"/>
      <c r="E265"/>
      <c r="F265"/>
      <c r="G265"/>
      <c r="H265" s="49"/>
      <c r="K265"/>
      <c r="L265"/>
      <c r="M265"/>
      <c r="N265"/>
    </row>
    <row r="266" spans="1:14" hidden="1" outlineLevel="1" x14ac:dyDescent="0.25">
      <c r="A266" s="51" t="s">
        <v>1232</v>
      </c>
      <c r="D266"/>
      <c r="E266"/>
      <c r="F266"/>
      <c r="G266"/>
      <c r="H266" s="49"/>
      <c r="K266"/>
      <c r="L266"/>
      <c r="M266"/>
      <c r="N266"/>
    </row>
    <row r="267" spans="1:14" hidden="1" outlineLevel="1" x14ac:dyDescent="0.25">
      <c r="A267" s="51" t="s">
        <v>1233</v>
      </c>
      <c r="D267"/>
      <c r="E267"/>
      <c r="F267"/>
      <c r="G267"/>
      <c r="H267" s="49"/>
      <c r="K267"/>
      <c r="L267"/>
      <c r="M267"/>
      <c r="N267"/>
    </row>
    <row r="268" spans="1:14" hidden="1" outlineLevel="1" x14ac:dyDescent="0.25">
      <c r="A268" s="51" t="s">
        <v>1234</v>
      </c>
      <c r="D268"/>
      <c r="E268"/>
      <c r="F268"/>
      <c r="G268"/>
      <c r="H268" s="49"/>
      <c r="K268"/>
      <c r="L268"/>
      <c r="M268"/>
      <c r="N268"/>
    </row>
    <row r="269" spans="1:14" hidden="1" outlineLevel="1" x14ac:dyDescent="0.25">
      <c r="A269" s="51" t="s">
        <v>1235</v>
      </c>
      <c r="D269"/>
      <c r="E269"/>
      <c r="F269"/>
      <c r="G269"/>
      <c r="H269" s="49"/>
      <c r="K269"/>
      <c r="L269"/>
      <c r="M269"/>
      <c r="N269"/>
    </row>
    <row r="270" spans="1:14" hidden="1" outlineLevel="1" x14ac:dyDescent="0.25">
      <c r="A270" s="51" t="s">
        <v>1236</v>
      </c>
      <c r="D270"/>
      <c r="E270"/>
      <c r="F270"/>
      <c r="G270"/>
      <c r="H270" s="49"/>
      <c r="K270"/>
      <c r="L270"/>
      <c r="M270"/>
      <c r="N270"/>
    </row>
    <row r="271" spans="1:14" hidden="1" outlineLevel="1" x14ac:dyDescent="0.25">
      <c r="A271" s="51" t="s">
        <v>1237</v>
      </c>
      <c r="D271"/>
      <c r="E271"/>
      <c r="F271"/>
      <c r="G271"/>
      <c r="H271" s="49"/>
      <c r="K271"/>
      <c r="L271"/>
      <c r="M271"/>
      <c r="N271"/>
    </row>
    <row r="272" spans="1:14" hidden="1" outlineLevel="1" x14ac:dyDescent="0.25">
      <c r="A272" s="51" t="s">
        <v>1238</v>
      </c>
      <c r="D272"/>
      <c r="E272"/>
      <c r="F272"/>
      <c r="G272"/>
      <c r="H272" s="49"/>
      <c r="K272"/>
      <c r="L272"/>
      <c r="M272"/>
      <c r="N272"/>
    </row>
    <row r="273" spans="1:14" hidden="1" outlineLevel="1" x14ac:dyDescent="0.25">
      <c r="A273" s="51" t="s">
        <v>1239</v>
      </c>
      <c r="D273"/>
      <c r="E273"/>
      <c r="F273"/>
      <c r="G273"/>
      <c r="H273" s="49"/>
      <c r="K273"/>
      <c r="L273"/>
      <c r="M273"/>
      <c r="N273"/>
    </row>
    <row r="274" spans="1:14" hidden="1" outlineLevel="1" x14ac:dyDescent="0.25">
      <c r="A274" s="51" t="s">
        <v>1240</v>
      </c>
      <c r="D274"/>
      <c r="E274"/>
      <c r="F274"/>
      <c r="G274"/>
      <c r="H274" s="49"/>
      <c r="K274"/>
      <c r="L274"/>
      <c r="M274"/>
      <c r="N274"/>
    </row>
    <row r="275" spans="1:14" hidden="1" outlineLevel="1" x14ac:dyDescent="0.25">
      <c r="A275" s="51" t="s">
        <v>1241</v>
      </c>
      <c r="D275"/>
      <c r="E275"/>
      <c r="F275"/>
      <c r="G275"/>
      <c r="H275" s="49"/>
      <c r="K275"/>
      <c r="L275"/>
      <c r="M275"/>
      <c r="N275"/>
    </row>
    <row r="276" spans="1:14" hidden="1" outlineLevel="1" x14ac:dyDescent="0.25">
      <c r="A276" s="51" t="s">
        <v>1242</v>
      </c>
      <c r="D276"/>
      <c r="E276"/>
      <c r="F276"/>
      <c r="G276"/>
      <c r="H276" s="49"/>
      <c r="K276"/>
      <c r="L276"/>
      <c r="M276"/>
      <c r="N276"/>
    </row>
    <row r="277" spans="1:14" hidden="1" outlineLevel="1" x14ac:dyDescent="0.25">
      <c r="A277" s="51" t="s">
        <v>1243</v>
      </c>
      <c r="D277"/>
      <c r="E277"/>
      <c r="F277"/>
      <c r="G277"/>
      <c r="H277" s="49"/>
      <c r="K277"/>
      <c r="L277"/>
      <c r="M277"/>
      <c r="N277"/>
    </row>
    <row r="278" spans="1:14" hidden="1" outlineLevel="1" x14ac:dyDescent="0.25">
      <c r="A278" s="51" t="s">
        <v>1244</v>
      </c>
      <c r="D278"/>
      <c r="E278"/>
      <c r="F278"/>
      <c r="G278"/>
      <c r="H278" s="49"/>
      <c r="K278"/>
      <c r="L278"/>
      <c r="M278"/>
      <c r="N278"/>
    </row>
    <row r="279" spans="1:14" hidden="1" outlineLevel="1" x14ac:dyDescent="0.25">
      <c r="A279" s="51" t="s">
        <v>1245</v>
      </c>
      <c r="D279"/>
      <c r="E279"/>
      <c r="F279"/>
      <c r="G279"/>
      <c r="H279" s="49"/>
      <c r="K279"/>
      <c r="L279"/>
      <c r="M279"/>
      <c r="N279"/>
    </row>
    <row r="280" spans="1:14" hidden="1" outlineLevel="1" x14ac:dyDescent="0.25">
      <c r="A280" s="51" t="s">
        <v>1246</v>
      </c>
      <c r="D280"/>
      <c r="E280"/>
      <c r="F280"/>
      <c r="G280"/>
      <c r="H280" s="49"/>
      <c r="K280"/>
      <c r="L280"/>
      <c r="M280"/>
      <c r="N280"/>
    </row>
    <row r="281" spans="1:14" hidden="1" outlineLevel="1" x14ac:dyDescent="0.25">
      <c r="A281" s="51" t="s">
        <v>1247</v>
      </c>
      <c r="D281"/>
      <c r="E281"/>
      <c r="F281"/>
      <c r="G281"/>
      <c r="H281" s="49"/>
      <c r="K281"/>
      <c r="L281"/>
      <c r="M281"/>
      <c r="N281"/>
    </row>
    <row r="282" spans="1:14" hidden="1" outlineLevel="1" x14ac:dyDescent="0.25">
      <c r="A282" s="51" t="s">
        <v>1248</v>
      </c>
      <c r="D282"/>
      <c r="E282"/>
      <c r="F282"/>
      <c r="G282"/>
      <c r="H282" s="49"/>
      <c r="K282"/>
      <c r="L282"/>
      <c r="M282"/>
      <c r="N282"/>
    </row>
    <row r="283" spans="1:14" hidden="1" outlineLevel="1" x14ac:dyDescent="0.25">
      <c r="A283" s="51" t="s">
        <v>1249</v>
      </c>
      <c r="D283"/>
      <c r="E283"/>
      <c r="F283"/>
      <c r="G283"/>
      <c r="H283" s="49"/>
      <c r="K283"/>
      <c r="L283"/>
      <c r="M283"/>
      <c r="N283"/>
    </row>
    <row r="284" spans="1:14" hidden="1" outlineLevel="1" x14ac:dyDescent="0.25">
      <c r="A284" s="51" t="s">
        <v>1250</v>
      </c>
      <c r="D284"/>
      <c r="E284"/>
      <c r="F284"/>
      <c r="G284"/>
      <c r="H284" s="49"/>
      <c r="K284"/>
      <c r="L284"/>
      <c r="M284"/>
      <c r="N284"/>
    </row>
    <row r="285" spans="1:14" ht="18.75" x14ac:dyDescent="0.25">
      <c r="A285" s="62"/>
      <c r="B285" s="62" t="s">
        <v>2212</v>
      </c>
      <c r="C285" s="62" t="s">
        <v>1</v>
      </c>
      <c r="D285" s="62" t="s">
        <v>1</v>
      </c>
      <c r="E285" s="62"/>
      <c r="F285" s="63"/>
      <c r="G285" s="64"/>
      <c r="H285" s="49"/>
      <c r="I285" s="55"/>
      <c r="J285" s="55"/>
      <c r="K285" s="55"/>
      <c r="L285" s="55"/>
      <c r="M285" s="57"/>
    </row>
    <row r="286" spans="1:14" ht="18.75" x14ac:dyDescent="0.25">
      <c r="A286" s="174" t="s">
        <v>2213</v>
      </c>
      <c r="B286" s="175"/>
      <c r="C286" s="175"/>
      <c r="D286" s="175"/>
      <c r="E286" s="175"/>
      <c r="F286" s="176"/>
      <c r="G286" s="175"/>
      <c r="H286" s="49"/>
      <c r="I286" s="55"/>
      <c r="J286" s="55"/>
      <c r="K286" s="55"/>
      <c r="L286" s="55"/>
      <c r="M286" s="57"/>
    </row>
    <row r="287" spans="1:14" ht="18.75" x14ac:dyDescent="0.25">
      <c r="A287" s="174" t="s">
        <v>1879</v>
      </c>
      <c r="B287" s="175"/>
      <c r="C287" s="175"/>
      <c r="D287" s="175"/>
      <c r="E287" s="175"/>
      <c r="F287" s="176"/>
      <c r="G287" s="175"/>
      <c r="H287" s="49"/>
      <c r="I287" s="55"/>
      <c r="J287" s="55"/>
      <c r="K287" s="55"/>
      <c r="L287" s="55"/>
      <c r="M287" s="57"/>
    </row>
    <row r="288" spans="1:14" x14ac:dyDescent="0.25">
      <c r="A288" s="51" t="s">
        <v>366</v>
      </c>
      <c r="B288" s="66" t="s">
        <v>2214</v>
      </c>
      <c r="C288" s="90">
        <f>ROW(B38)</f>
        <v>38</v>
      </c>
      <c r="D288" s="86"/>
      <c r="E288" s="86"/>
      <c r="F288" s="86"/>
      <c r="G288" s="86"/>
      <c r="H288" s="49"/>
      <c r="I288" s="66"/>
      <c r="J288" s="90"/>
      <c r="L288" s="86"/>
      <c r="M288" s="86"/>
      <c r="N288" s="86"/>
    </row>
    <row r="289" spans="1:14" x14ac:dyDescent="0.25">
      <c r="A289" s="51" t="s">
        <v>367</v>
      </c>
      <c r="B289" s="66" t="s">
        <v>2215</v>
      </c>
      <c r="C289" s="90">
        <f>ROW(B39)</f>
        <v>39</v>
      </c>
      <c r="E289" s="86"/>
      <c r="F289" s="86"/>
      <c r="H289" s="49"/>
      <c r="I289" s="66"/>
      <c r="J289" s="90"/>
      <c r="L289" s="86"/>
      <c r="M289" s="86"/>
    </row>
    <row r="290" spans="1:14" ht="30" x14ac:dyDescent="0.25">
      <c r="A290" s="51" t="s">
        <v>368</v>
      </c>
      <c r="B290" s="66" t="s">
        <v>2216</v>
      </c>
      <c r="C290" s="148" t="s">
        <v>2217</v>
      </c>
      <c r="G290" s="91"/>
      <c r="H290" s="49"/>
      <c r="I290" s="66"/>
      <c r="J290" s="90"/>
      <c r="K290" s="90"/>
      <c r="L290" s="91"/>
      <c r="M290" s="86"/>
      <c r="N290" s="91"/>
    </row>
    <row r="291" spans="1:14" x14ac:dyDescent="0.25">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25">
      <c r="A292" s="51" t="s">
        <v>370</v>
      </c>
      <c r="B292" s="66" t="s">
        <v>2219</v>
      </c>
      <c r="C292" s="90">
        <f>ROW(B52)</f>
        <v>52</v>
      </c>
      <c r="G292" s="91"/>
      <c r="H292" s="49"/>
      <c r="I292" s="66"/>
      <c r="J292"/>
      <c r="K292" s="90"/>
      <c r="L292" s="91"/>
      <c r="N292" s="91"/>
    </row>
    <row r="293" spans="1:14" x14ac:dyDescent="0.25">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25">
      <c r="A294" s="51" t="s">
        <v>372</v>
      </c>
      <c r="B294" s="66" t="s">
        <v>2221</v>
      </c>
      <c r="C294" s="177" t="s">
        <v>2331</v>
      </c>
      <c r="H294" s="49"/>
      <c r="I294" s="66"/>
      <c r="J294" s="90"/>
      <c r="M294" s="91"/>
    </row>
    <row r="295" spans="1:14" x14ac:dyDescent="0.25">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25">
      <c r="A296" s="51" t="s">
        <v>374</v>
      </c>
      <c r="B296" s="66" t="s">
        <v>2223</v>
      </c>
      <c r="C296" s="90">
        <f>ROW(B111)</f>
        <v>111</v>
      </c>
      <c r="F296" s="91"/>
      <c r="H296" s="49"/>
      <c r="I296" s="66"/>
      <c r="J296" s="90"/>
      <c r="L296" s="91"/>
      <c r="M296" s="91"/>
    </row>
    <row r="297" spans="1:14" x14ac:dyDescent="0.25">
      <c r="A297" s="51" t="s">
        <v>375</v>
      </c>
      <c r="B297" s="66" t="s">
        <v>2224</v>
      </c>
      <c r="C297" s="90">
        <f>ROW(B163)</f>
        <v>163</v>
      </c>
      <c r="E297" s="91"/>
      <c r="F297" s="91"/>
      <c r="H297" s="49"/>
      <c r="J297" s="90"/>
      <c r="L297" s="91"/>
    </row>
    <row r="298" spans="1:14" x14ac:dyDescent="0.25">
      <c r="A298" s="51" t="s">
        <v>376</v>
      </c>
      <c r="B298" s="66" t="s">
        <v>2225</v>
      </c>
      <c r="C298" s="90">
        <f>ROW(B137)</f>
        <v>137</v>
      </c>
      <c r="E298" s="91"/>
      <c r="F298" s="91"/>
      <c r="H298" s="49"/>
      <c r="I298" s="66"/>
      <c r="J298" s="90"/>
      <c r="L298" s="91"/>
    </row>
    <row r="299" spans="1:14" x14ac:dyDescent="0.25">
      <c r="A299" s="51" t="s">
        <v>377</v>
      </c>
      <c r="B299" s="66" t="s">
        <v>2226</v>
      </c>
      <c r="C299" s="148"/>
      <c r="E299" s="91"/>
      <c r="H299" s="49"/>
      <c r="I299" s="66"/>
      <c r="J299" s="51" t="s">
        <v>2234</v>
      </c>
      <c r="L299" s="91"/>
    </row>
    <row r="300" spans="1:14" x14ac:dyDescent="0.25">
      <c r="A300" s="51" t="s">
        <v>378</v>
      </c>
      <c r="B300" s="66" t="s">
        <v>2227</v>
      </c>
      <c r="C300" s="90" t="s">
        <v>2237</v>
      </c>
      <c r="D300" s="90" t="s">
        <v>2236</v>
      </c>
      <c r="E300" s="91"/>
      <c r="F300" s="189" t="s">
        <v>2350</v>
      </c>
      <c r="H300" s="49"/>
      <c r="I300" s="66"/>
      <c r="J300" s="51" t="s">
        <v>2235</v>
      </c>
      <c r="K300" s="90"/>
      <c r="L300" s="91"/>
    </row>
    <row r="301" spans="1:14" hidden="1" outlineLevel="1" x14ac:dyDescent="0.25">
      <c r="A301" s="51" t="s">
        <v>2324</v>
      </c>
      <c r="B301" s="66" t="s">
        <v>2228</v>
      </c>
      <c r="C301" s="90" t="s">
        <v>2238</v>
      </c>
      <c r="H301" s="49"/>
      <c r="I301" s="66"/>
      <c r="J301" s="51" t="s">
        <v>2257</v>
      </c>
      <c r="K301" s="90"/>
      <c r="L301" s="91"/>
    </row>
    <row r="302" spans="1:14" hidden="1" outlineLevel="1" x14ac:dyDescent="0.25">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25">
      <c r="A303" s="51" t="s">
        <v>2326</v>
      </c>
      <c r="B303" s="66" t="s">
        <v>2229</v>
      </c>
      <c r="C303" s="90">
        <f>ROW(B65)</f>
        <v>65</v>
      </c>
      <c r="H303" s="49"/>
      <c r="I303" s="66"/>
      <c r="J303" s="90"/>
      <c r="K303" s="90"/>
      <c r="L303" s="91"/>
    </row>
    <row r="304" spans="1:14" hidden="1" outlineLevel="1" x14ac:dyDescent="0.25">
      <c r="A304" s="51" t="s">
        <v>2327</v>
      </c>
      <c r="B304" s="66" t="s">
        <v>2230</v>
      </c>
      <c r="C304" s="90">
        <f>ROW(B88)</f>
        <v>88</v>
      </c>
      <c r="H304" s="49"/>
      <c r="I304" s="66"/>
      <c r="J304" s="90"/>
      <c r="K304" s="90"/>
      <c r="L304" s="91"/>
    </row>
    <row r="305" spans="1:14" hidden="1" outlineLevel="1" x14ac:dyDescent="0.25">
      <c r="A305" s="51" t="s">
        <v>2328</v>
      </c>
      <c r="B305" s="66" t="s">
        <v>2231</v>
      </c>
      <c r="C305" s="90" t="s">
        <v>2259</v>
      </c>
      <c r="E305" s="91"/>
      <c r="H305" s="49"/>
      <c r="I305" s="66"/>
      <c r="J305" s="90"/>
      <c r="K305" s="90"/>
      <c r="L305" s="91"/>
      <c r="N305" s="80"/>
    </row>
    <row r="306" spans="1:14" hidden="1" outlineLevel="1" x14ac:dyDescent="0.25">
      <c r="A306" s="51" t="s">
        <v>2329</v>
      </c>
      <c r="B306" s="66" t="s">
        <v>2233</v>
      </c>
      <c r="C306" s="90">
        <v>44</v>
      </c>
      <c r="E306" s="91"/>
      <c r="H306" s="49"/>
      <c r="I306" s="66"/>
      <c r="J306" s="90"/>
      <c r="K306" s="90"/>
      <c r="L306" s="91"/>
      <c r="N306" s="80"/>
    </row>
    <row r="307" spans="1:14" hidden="1" outlineLevel="1" x14ac:dyDescent="0.25">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25">
      <c r="A308" s="51" t="s">
        <v>379</v>
      </c>
      <c r="B308" s="66"/>
      <c r="E308" s="91"/>
      <c r="H308" s="49"/>
      <c r="I308" s="66"/>
      <c r="J308" s="90"/>
      <c r="K308" s="90"/>
      <c r="L308" s="91"/>
      <c r="N308" s="80"/>
    </row>
    <row r="309" spans="1:14" hidden="1" outlineLevel="1" x14ac:dyDescent="0.25">
      <c r="A309" s="51" t="s">
        <v>380</v>
      </c>
      <c r="E309" s="91"/>
      <c r="H309" s="49"/>
      <c r="I309" s="66"/>
      <c r="J309" s="90"/>
      <c r="K309" s="90"/>
      <c r="L309" s="91"/>
      <c r="N309" s="80"/>
    </row>
    <row r="310" spans="1:14" hidden="1" outlineLevel="1" x14ac:dyDescent="0.25">
      <c r="A310" s="51" t="s">
        <v>381</v>
      </c>
      <c r="H310" s="49"/>
      <c r="N310" s="80"/>
    </row>
    <row r="311" spans="1:14" ht="37.5" collapsed="1" x14ac:dyDescent="0.25">
      <c r="A311" s="63"/>
      <c r="B311" s="62" t="s">
        <v>77</v>
      </c>
      <c r="C311" s="63"/>
      <c r="D311" s="63"/>
      <c r="E311" s="63"/>
      <c r="F311" s="63"/>
      <c r="G311" s="64"/>
      <c r="H311" s="49"/>
      <c r="I311" s="55"/>
      <c r="J311" s="57"/>
      <c r="K311" s="57"/>
      <c r="L311" s="57"/>
      <c r="M311" s="57"/>
      <c r="N311" s="80"/>
    </row>
    <row r="312" spans="1:14" x14ac:dyDescent="0.25">
      <c r="A312" s="51" t="s">
        <v>5</v>
      </c>
      <c r="B312" s="74" t="s">
        <v>2239</v>
      </c>
      <c r="C312" s="51" t="s">
        <v>81</v>
      </c>
      <c r="H312" s="49"/>
      <c r="I312" s="74"/>
      <c r="J312" s="90"/>
      <c r="N312" s="80"/>
    </row>
    <row r="313" spans="1:14" hidden="1" outlineLevel="1" x14ac:dyDescent="0.25">
      <c r="A313" s="51" t="s">
        <v>2322</v>
      </c>
      <c r="B313" s="74" t="s">
        <v>2240</v>
      </c>
      <c r="C313" s="51" t="s">
        <v>81</v>
      </c>
      <c r="H313" s="49"/>
      <c r="I313" s="74"/>
      <c r="J313" s="90"/>
      <c r="N313" s="80"/>
    </row>
    <row r="314" spans="1:14" hidden="1" outlineLevel="1" x14ac:dyDescent="0.25">
      <c r="A314" s="51" t="s">
        <v>2323</v>
      </c>
      <c r="B314" s="74" t="s">
        <v>2241</v>
      </c>
      <c r="C314" s="51" t="s">
        <v>81</v>
      </c>
      <c r="H314" s="49"/>
      <c r="I314" s="74"/>
      <c r="J314" s="90"/>
      <c r="N314" s="80"/>
    </row>
    <row r="315" spans="1:14" hidden="1" outlineLevel="1" x14ac:dyDescent="0.25">
      <c r="A315" s="51" t="s">
        <v>382</v>
      </c>
      <c r="B315" s="74"/>
      <c r="C315" s="90"/>
      <c r="H315" s="49"/>
      <c r="I315" s="74"/>
      <c r="J315" s="90"/>
      <c r="N315" s="80"/>
    </row>
    <row r="316" spans="1:14" hidden="1" outlineLevel="1" x14ac:dyDescent="0.25">
      <c r="A316" s="51" t="s">
        <v>383</v>
      </c>
      <c r="B316" s="74"/>
      <c r="C316" s="90"/>
      <c r="H316" s="49"/>
      <c r="I316" s="74"/>
      <c r="J316" s="90"/>
      <c r="N316" s="80"/>
    </row>
    <row r="317" spans="1:14" hidden="1" outlineLevel="1" x14ac:dyDescent="0.25">
      <c r="A317" s="51" t="s">
        <v>384</v>
      </c>
      <c r="B317" s="74"/>
      <c r="C317" s="90"/>
      <c r="H317" s="49"/>
      <c r="I317" s="74"/>
      <c r="J317" s="90"/>
      <c r="N317" s="80"/>
    </row>
    <row r="318" spans="1:14" hidden="1" outlineLevel="1" x14ac:dyDescent="0.25">
      <c r="A318" s="51" t="s">
        <v>385</v>
      </c>
      <c r="B318" s="74"/>
      <c r="C318" s="90"/>
      <c r="H318" s="49"/>
      <c r="I318" s="74"/>
      <c r="J318" s="90"/>
      <c r="N318" s="80"/>
    </row>
    <row r="319" spans="1:14" ht="18.75" collapsed="1" x14ac:dyDescent="0.25">
      <c r="A319" s="63"/>
      <c r="B319" s="62" t="s">
        <v>78</v>
      </c>
      <c r="C319" s="63"/>
      <c r="D319" s="63"/>
      <c r="E319" s="63"/>
      <c r="F319" s="63"/>
      <c r="G319" s="64"/>
      <c r="H319" s="49"/>
      <c r="I319" s="55"/>
      <c r="J319" s="57"/>
      <c r="K319" s="57"/>
      <c r="L319" s="57"/>
      <c r="M319" s="57"/>
      <c r="N319" s="80"/>
    </row>
    <row r="320" spans="1:14" ht="15" hidden="1" customHeight="1" outlineLevel="1" x14ac:dyDescent="0.25">
      <c r="A320" s="70"/>
      <c r="B320" s="71" t="s">
        <v>386</v>
      </c>
      <c r="C320" s="70"/>
      <c r="D320" s="70"/>
      <c r="E320" s="72"/>
      <c r="F320" s="73"/>
      <c r="G320" s="73"/>
      <c r="H320" s="49"/>
      <c r="L320" s="49"/>
      <c r="M320" s="49"/>
      <c r="N320" s="80"/>
    </row>
    <row r="321" spans="1:14" hidden="1" outlineLevel="1" x14ac:dyDescent="0.25">
      <c r="A321" s="51" t="s">
        <v>387</v>
      </c>
      <c r="B321" s="66" t="s">
        <v>388</v>
      </c>
      <c r="C321" s="66"/>
      <c r="H321" s="49"/>
      <c r="I321" s="80"/>
      <c r="J321" s="80"/>
      <c r="K321" s="80"/>
      <c r="L321" s="80"/>
      <c r="M321" s="80"/>
      <c r="N321" s="80"/>
    </row>
    <row r="322" spans="1:14" hidden="1" outlineLevel="1" x14ac:dyDescent="0.25">
      <c r="A322" s="51" t="s">
        <v>389</v>
      </c>
      <c r="B322" s="66" t="s">
        <v>390</v>
      </c>
      <c r="C322" s="66"/>
      <c r="H322" s="49"/>
      <c r="I322" s="80"/>
      <c r="J322" s="80"/>
      <c r="K322" s="80"/>
      <c r="L322" s="80"/>
      <c r="M322" s="80"/>
      <c r="N322" s="80"/>
    </row>
    <row r="323" spans="1:14" hidden="1" outlineLevel="1" x14ac:dyDescent="0.25">
      <c r="A323" s="51" t="s">
        <v>391</v>
      </c>
      <c r="B323" s="66" t="s">
        <v>392</v>
      </c>
      <c r="C323" s="66"/>
      <c r="H323" s="49"/>
      <c r="I323" s="80"/>
      <c r="J323" s="80"/>
      <c r="K323" s="80"/>
      <c r="L323" s="80"/>
      <c r="M323" s="80"/>
      <c r="N323" s="80"/>
    </row>
    <row r="324" spans="1:14" hidden="1" outlineLevel="1" x14ac:dyDescent="0.25">
      <c r="A324" s="51" t="s">
        <v>393</v>
      </c>
      <c r="B324" s="66" t="s">
        <v>394</v>
      </c>
      <c r="H324" s="49"/>
      <c r="I324" s="80"/>
      <c r="J324" s="80"/>
      <c r="K324" s="80"/>
      <c r="L324" s="80"/>
      <c r="M324" s="80"/>
      <c r="N324" s="80"/>
    </row>
    <row r="325" spans="1:14" hidden="1" outlineLevel="1" x14ac:dyDescent="0.25">
      <c r="A325" s="51" t="s">
        <v>395</v>
      </c>
      <c r="B325" s="66" t="s">
        <v>396</v>
      </c>
      <c r="H325" s="49"/>
      <c r="I325" s="80"/>
      <c r="J325" s="80"/>
      <c r="K325" s="80"/>
      <c r="L325" s="80"/>
      <c r="M325" s="80"/>
      <c r="N325" s="80"/>
    </row>
    <row r="326" spans="1:14" hidden="1" outlineLevel="1" x14ac:dyDescent="0.25">
      <c r="A326" s="51" t="s">
        <v>397</v>
      </c>
      <c r="B326" s="66" t="s">
        <v>398</v>
      </c>
      <c r="H326" s="49"/>
      <c r="I326" s="80"/>
      <c r="J326" s="80"/>
      <c r="K326" s="80"/>
      <c r="L326" s="80"/>
      <c r="M326" s="80"/>
      <c r="N326" s="80"/>
    </row>
    <row r="327" spans="1:14" hidden="1" outlineLevel="1" x14ac:dyDescent="0.25">
      <c r="A327" s="51" t="s">
        <v>399</v>
      </c>
      <c r="B327" s="66" t="s">
        <v>400</v>
      </c>
      <c r="H327" s="49"/>
      <c r="I327" s="80"/>
      <c r="J327" s="80"/>
      <c r="K327" s="80"/>
      <c r="L327" s="80"/>
      <c r="M327" s="80"/>
      <c r="N327" s="80"/>
    </row>
    <row r="328" spans="1:14" hidden="1" outlineLevel="1" x14ac:dyDescent="0.25">
      <c r="A328" s="51" t="s">
        <v>401</v>
      </c>
      <c r="B328" s="66" t="s">
        <v>402</v>
      </c>
      <c r="H328" s="49"/>
      <c r="I328" s="80"/>
      <c r="J328" s="80"/>
      <c r="K328" s="80"/>
      <c r="L328" s="80"/>
      <c r="M328" s="80"/>
      <c r="N328" s="80"/>
    </row>
    <row r="329" spans="1:14" hidden="1" outlineLevel="1" x14ac:dyDescent="0.25">
      <c r="A329" s="51" t="s">
        <v>403</v>
      </c>
      <c r="B329" s="66" t="s">
        <v>404</v>
      </c>
      <c r="H329" s="49"/>
      <c r="I329" s="80"/>
      <c r="J329" s="80"/>
      <c r="K329" s="80"/>
      <c r="L329" s="80"/>
      <c r="M329" s="80"/>
      <c r="N329" s="80"/>
    </row>
    <row r="330" spans="1:14" hidden="1" outlineLevel="1" x14ac:dyDescent="0.25">
      <c r="A330" s="51" t="s">
        <v>405</v>
      </c>
      <c r="B330" s="79" t="s">
        <v>406</v>
      </c>
      <c r="H330" s="49"/>
      <c r="I330" s="80"/>
      <c r="J330" s="80"/>
      <c r="K330" s="80"/>
      <c r="L330" s="80"/>
      <c r="M330" s="80"/>
      <c r="N330" s="80"/>
    </row>
    <row r="331" spans="1:14" hidden="1" outlineLevel="1" x14ac:dyDescent="0.25">
      <c r="A331" s="51" t="s">
        <v>407</v>
      </c>
      <c r="B331" s="79" t="s">
        <v>406</v>
      </c>
      <c r="H331" s="49"/>
      <c r="I331" s="80"/>
      <c r="J331" s="80"/>
      <c r="K331" s="80"/>
      <c r="L331" s="80"/>
      <c r="M331" s="80"/>
      <c r="N331" s="80"/>
    </row>
    <row r="332" spans="1:14" hidden="1" outlineLevel="1" x14ac:dyDescent="0.25">
      <c r="A332" s="51" t="s">
        <v>408</v>
      </c>
      <c r="B332" s="79" t="s">
        <v>406</v>
      </c>
      <c r="H332" s="49"/>
      <c r="I332" s="80"/>
      <c r="J332" s="80"/>
      <c r="K332" s="80"/>
      <c r="L332" s="80"/>
      <c r="M332" s="80"/>
      <c r="N332" s="80"/>
    </row>
    <row r="333" spans="1:14" hidden="1" outlineLevel="1" x14ac:dyDescent="0.25">
      <c r="A333" s="51" t="s">
        <v>409</v>
      </c>
      <c r="B333" s="79" t="s">
        <v>406</v>
      </c>
      <c r="H333" s="49"/>
      <c r="I333" s="80"/>
      <c r="J333" s="80"/>
      <c r="K333" s="80"/>
      <c r="L333" s="80"/>
      <c r="M333" s="80"/>
      <c r="N333" s="80"/>
    </row>
    <row r="334" spans="1:14" hidden="1" outlineLevel="1" x14ac:dyDescent="0.25">
      <c r="A334" s="51" t="s">
        <v>410</v>
      </c>
      <c r="B334" s="79" t="s">
        <v>406</v>
      </c>
      <c r="H334" s="49"/>
      <c r="I334" s="80"/>
      <c r="J334" s="80"/>
      <c r="K334" s="80"/>
      <c r="L334" s="80"/>
      <c r="M334" s="80"/>
      <c r="N334" s="80"/>
    </row>
    <row r="335" spans="1:14" hidden="1" outlineLevel="1" x14ac:dyDescent="0.25">
      <c r="A335" s="51" t="s">
        <v>411</v>
      </c>
      <c r="B335" s="79" t="s">
        <v>406</v>
      </c>
      <c r="H335" s="49"/>
      <c r="I335" s="80"/>
      <c r="J335" s="80"/>
      <c r="K335" s="80"/>
      <c r="L335" s="80"/>
      <c r="M335" s="80"/>
      <c r="N335" s="80"/>
    </row>
    <row r="336" spans="1:14" hidden="1" outlineLevel="1" x14ac:dyDescent="0.25">
      <c r="A336" s="51" t="s">
        <v>412</v>
      </c>
      <c r="B336" s="79" t="s">
        <v>406</v>
      </c>
      <c r="H336" s="49"/>
      <c r="I336" s="80"/>
      <c r="J336" s="80"/>
      <c r="K336" s="80"/>
      <c r="L336" s="80"/>
      <c r="M336" s="80"/>
      <c r="N336" s="80"/>
    </row>
    <row r="337" spans="1:14" hidden="1" outlineLevel="1" x14ac:dyDescent="0.25">
      <c r="A337" s="51" t="s">
        <v>413</v>
      </c>
      <c r="B337" s="79" t="s">
        <v>406</v>
      </c>
      <c r="H337" s="49"/>
      <c r="I337" s="80"/>
      <c r="J337" s="80"/>
      <c r="K337" s="80"/>
      <c r="L337" s="80"/>
      <c r="M337" s="80"/>
      <c r="N337" s="80"/>
    </row>
    <row r="338" spans="1:14" hidden="1" outlineLevel="1" x14ac:dyDescent="0.25">
      <c r="A338" s="51" t="s">
        <v>414</v>
      </c>
      <c r="B338" s="79" t="s">
        <v>406</v>
      </c>
      <c r="H338" s="49"/>
      <c r="I338" s="80"/>
      <c r="J338" s="80"/>
      <c r="K338" s="80"/>
      <c r="L338" s="80"/>
      <c r="M338" s="80"/>
      <c r="N338" s="80"/>
    </row>
    <row r="339" spans="1:14" hidden="1" outlineLevel="1" x14ac:dyDescent="0.25">
      <c r="A339" s="51" t="s">
        <v>415</v>
      </c>
      <c r="B339" s="79" t="s">
        <v>406</v>
      </c>
      <c r="H339" s="49"/>
      <c r="I339" s="80"/>
      <c r="J339" s="80"/>
      <c r="K339" s="80"/>
      <c r="L339" s="80"/>
      <c r="M339" s="80"/>
      <c r="N339" s="80"/>
    </row>
    <row r="340" spans="1:14" hidden="1" outlineLevel="1" x14ac:dyDescent="0.25">
      <c r="A340" s="51" t="s">
        <v>416</v>
      </c>
      <c r="B340" s="79" t="s">
        <v>406</v>
      </c>
      <c r="H340" s="49"/>
      <c r="I340" s="80"/>
      <c r="J340" s="80"/>
      <c r="K340" s="80"/>
      <c r="L340" s="80"/>
      <c r="M340" s="80"/>
      <c r="N340" s="80"/>
    </row>
    <row r="341" spans="1:14" hidden="1" outlineLevel="1" x14ac:dyDescent="0.25">
      <c r="A341" s="51" t="s">
        <v>417</v>
      </c>
      <c r="B341" s="79" t="s">
        <v>406</v>
      </c>
      <c r="H341" s="49"/>
      <c r="I341" s="80"/>
      <c r="J341" s="80"/>
      <c r="K341" s="80"/>
      <c r="L341" s="80"/>
      <c r="M341" s="80"/>
      <c r="N341" s="80"/>
    </row>
    <row r="342" spans="1:14" hidden="1" outlineLevel="1" x14ac:dyDescent="0.25">
      <c r="A342" s="51" t="s">
        <v>418</v>
      </c>
      <c r="B342" s="79" t="s">
        <v>406</v>
      </c>
      <c r="H342" s="49"/>
      <c r="I342" s="80"/>
      <c r="J342" s="80"/>
      <c r="K342" s="80"/>
      <c r="L342" s="80"/>
      <c r="M342" s="80"/>
      <c r="N342" s="80"/>
    </row>
    <row r="343" spans="1:14" hidden="1" outlineLevel="1" x14ac:dyDescent="0.25">
      <c r="A343" s="51" t="s">
        <v>419</v>
      </c>
      <c r="B343" s="79" t="s">
        <v>406</v>
      </c>
      <c r="H343" s="49"/>
      <c r="I343" s="80"/>
      <c r="J343" s="80"/>
      <c r="K343" s="80"/>
      <c r="L343" s="80"/>
      <c r="M343" s="80"/>
      <c r="N343" s="80"/>
    </row>
    <row r="344" spans="1:14" hidden="1" outlineLevel="1" x14ac:dyDescent="0.25">
      <c r="A344" s="51" t="s">
        <v>420</v>
      </c>
      <c r="B344" s="79" t="s">
        <v>406</v>
      </c>
      <c r="H344" s="49"/>
      <c r="I344" s="80"/>
      <c r="J344" s="80"/>
      <c r="K344" s="80"/>
      <c r="L344" s="80"/>
      <c r="M344" s="80"/>
      <c r="N344" s="80"/>
    </row>
    <row r="345" spans="1:14" hidden="1" outlineLevel="1" x14ac:dyDescent="0.25">
      <c r="A345" s="51" t="s">
        <v>421</v>
      </c>
      <c r="B345" s="79" t="s">
        <v>406</v>
      </c>
      <c r="H345" s="49"/>
      <c r="I345" s="80"/>
      <c r="J345" s="80"/>
      <c r="K345" s="80"/>
      <c r="L345" s="80"/>
      <c r="M345" s="80"/>
      <c r="N345" s="80"/>
    </row>
    <row r="346" spans="1:14" hidden="1" outlineLevel="1" x14ac:dyDescent="0.25">
      <c r="A346" s="51" t="s">
        <v>422</v>
      </c>
      <c r="B346" s="79" t="s">
        <v>406</v>
      </c>
      <c r="H346" s="49"/>
      <c r="I346" s="80"/>
      <c r="J346" s="80"/>
      <c r="K346" s="80"/>
      <c r="L346" s="80"/>
      <c r="M346" s="80"/>
      <c r="N346" s="80"/>
    </row>
    <row r="347" spans="1:14" hidden="1" outlineLevel="1" x14ac:dyDescent="0.25">
      <c r="A347" s="51" t="s">
        <v>423</v>
      </c>
      <c r="B347" s="79" t="s">
        <v>406</v>
      </c>
      <c r="H347" s="49"/>
      <c r="I347" s="80"/>
      <c r="J347" s="80"/>
      <c r="K347" s="80"/>
      <c r="L347" s="80"/>
      <c r="M347" s="80"/>
      <c r="N347" s="80"/>
    </row>
    <row r="348" spans="1:14" hidden="1" outlineLevel="1" x14ac:dyDescent="0.25">
      <c r="A348" s="51" t="s">
        <v>424</v>
      </c>
      <c r="B348" s="79" t="s">
        <v>406</v>
      </c>
      <c r="H348" s="49"/>
      <c r="I348" s="80"/>
      <c r="J348" s="80"/>
      <c r="K348" s="80"/>
      <c r="L348" s="80"/>
      <c r="M348" s="80"/>
      <c r="N348" s="80"/>
    </row>
    <row r="349" spans="1:14" hidden="1" outlineLevel="1" x14ac:dyDescent="0.25">
      <c r="A349" s="51" t="s">
        <v>425</v>
      </c>
      <c r="B349" s="79" t="s">
        <v>406</v>
      </c>
      <c r="H349" s="49"/>
      <c r="I349" s="80"/>
      <c r="J349" s="80"/>
      <c r="K349" s="80"/>
      <c r="L349" s="80"/>
      <c r="M349" s="80"/>
      <c r="N349" s="80"/>
    </row>
    <row r="350" spans="1:14" hidden="1" outlineLevel="1" x14ac:dyDescent="0.25">
      <c r="A350" s="51" t="s">
        <v>426</v>
      </c>
      <c r="B350" s="79" t="s">
        <v>406</v>
      </c>
      <c r="H350" s="49"/>
      <c r="I350" s="80"/>
      <c r="J350" s="80"/>
      <c r="K350" s="80"/>
      <c r="L350" s="80"/>
      <c r="M350" s="80"/>
      <c r="N350" s="80"/>
    </row>
    <row r="351" spans="1:14" hidden="1" outlineLevel="1" x14ac:dyDescent="0.25">
      <c r="A351" s="51" t="s">
        <v>427</v>
      </c>
      <c r="B351" s="79" t="s">
        <v>406</v>
      </c>
      <c r="H351" s="49"/>
      <c r="I351" s="80"/>
      <c r="J351" s="80"/>
      <c r="K351" s="80"/>
      <c r="L351" s="80"/>
      <c r="M351" s="80"/>
      <c r="N351" s="80"/>
    </row>
    <row r="352" spans="1:14" hidden="1" outlineLevel="1" x14ac:dyDescent="0.25">
      <c r="A352" s="51" t="s">
        <v>428</v>
      </c>
      <c r="B352" s="79" t="s">
        <v>406</v>
      </c>
      <c r="H352" s="49"/>
      <c r="I352" s="80"/>
      <c r="J352" s="80"/>
      <c r="K352" s="80"/>
      <c r="L352" s="80"/>
      <c r="M352" s="80"/>
      <c r="N352" s="80"/>
    </row>
    <row r="353" spans="1:14" hidden="1" outlineLevel="1" x14ac:dyDescent="0.25">
      <c r="A353" s="51" t="s">
        <v>429</v>
      </c>
      <c r="B353" s="79" t="s">
        <v>406</v>
      </c>
      <c r="H353" s="49"/>
      <c r="I353" s="80"/>
      <c r="J353" s="80"/>
      <c r="K353" s="80"/>
      <c r="L353" s="80"/>
      <c r="M353" s="80"/>
      <c r="N353" s="80"/>
    </row>
    <row r="354" spans="1:14" hidden="1" outlineLevel="1" x14ac:dyDescent="0.25">
      <c r="A354" s="51" t="s">
        <v>430</v>
      </c>
      <c r="B354" s="79" t="s">
        <v>406</v>
      </c>
      <c r="H354" s="49"/>
      <c r="I354" s="80"/>
      <c r="J354" s="80"/>
      <c r="K354" s="80"/>
      <c r="L354" s="80"/>
      <c r="M354" s="80"/>
      <c r="N354" s="80"/>
    </row>
    <row r="355" spans="1:14" hidden="1" outlineLevel="1" x14ac:dyDescent="0.25">
      <c r="A355" s="51" t="s">
        <v>431</v>
      </c>
      <c r="B355" s="79" t="s">
        <v>406</v>
      </c>
      <c r="H355" s="49"/>
      <c r="I355" s="80"/>
      <c r="J355" s="80"/>
      <c r="K355" s="80"/>
      <c r="L355" s="80"/>
      <c r="M355" s="80"/>
      <c r="N355" s="80"/>
    </row>
    <row r="356" spans="1:14" hidden="1" outlineLevel="1" x14ac:dyDescent="0.25">
      <c r="A356" s="51" t="s">
        <v>432</v>
      </c>
      <c r="B356" s="79" t="s">
        <v>406</v>
      </c>
      <c r="H356" s="49"/>
      <c r="I356" s="80"/>
      <c r="J356" s="80"/>
      <c r="K356" s="80"/>
      <c r="L356" s="80"/>
      <c r="M356" s="80"/>
      <c r="N356" s="80"/>
    </row>
    <row r="357" spans="1:14" hidden="1" outlineLevel="1" x14ac:dyDescent="0.25">
      <c r="A357" s="51" t="s">
        <v>433</v>
      </c>
      <c r="B357" s="79" t="s">
        <v>406</v>
      </c>
      <c r="H357" s="49"/>
      <c r="I357" s="80"/>
      <c r="J357" s="80"/>
      <c r="K357" s="80"/>
      <c r="L357" s="80"/>
      <c r="M357" s="80"/>
      <c r="N357" s="80"/>
    </row>
    <row r="358" spans="1:14" hidden="1" outlineLevel="1" x14ac:dyDescent="0.25">
      <c r="A358" s="51" t="s">
        <v>434</v>
      </c>
      <c r="B358" s="79" t="s">
        <v>406</v>
      </c>
      <c r="H358" s="49"/>
      <c r="I358" s="80"/>
      <c r="J358" s="80"/>
      <c r="K358" s="80"/>
      <c r="L358" s="80"/>
      <c r="M358" s="80"/>
      <c r="N358" s="80"/>
    </row>
    <row r="359" spans="1:14" hidden="1" outlineLevel="1" x14ac:dyDescent="0.25">
      <c r="A359" s="51" t="s">
        <v>435</v>
      </c>
      <c r="B359" s="79" t="s">
        <v>406</v>
      </c>
      <c r="H359" s="49"/>
      <c r="I359" s="80"/>
      <c r="J359" s="80"/>
      <c r="K359" s="80"/>
      <c r="L359" s="80"/>
      <c r="M359" s="80"/>
      <c r="N359" s="80"/>
    </row>
    <row r="360" spans="1:14" hidden="1" outlineLevel="1" x14ac:dyDescent="0.25">
      <c r="A360" s="51" t="s">
        <v>436</v>
      </c>
      <c r="B360" s="79" t="s">
        <v>406</v>
      </c>
      <c r="H360" s="49"/>
      <c r="I360" s="80"/>
      <c r="J360" s="80"/>
      <c r="K360" s="80"/>
      <c r="L360" s="80"/>
      <c r="M360" s="80"/>
      <c r="N360" s="80"/>
    </row>
    <row r="361" spans="1:14" hidden="1" outlineLevel="1" x14ac:dyDescent="0.25">
      <c r="A361" s="51" t="s">
        <v>437</v>
      </c>
      <c r="B361" s="79" t="s">
        <v>406</v>
      </c>
      <c r="H361" s="49"/>
      <c r="I361" s="80"/>
      <c r="J361" s="80"/>
      <c r="K361" s="80"/>
      <c r="L361" s="80"/>
      <c r="M361" s="80"/>
      <c r="N361" s="80"/>
    </row>
    <row r="362" spans="1:14" hidden="1" outlineLevel="1" x14ac:dyDescent="0.25">
      <c r="A362" s="51" t="s">
        <v>438</v>
      </c>
      <c r="B362" s="79" t="s">
        <v>406</v>
      </c>
      <c r="H362" s="49"/>
      <c r="I362" s="80"/>
      <c r="J362" s="80"/>
      <c r="K362" s="80"/>
      <c r="L362" s="80"/>
      <c r="M362" s="80"/>
      <c r="N362" s="80"/>
    </row>
    <row r="363" spans="1:14" hidden="1" outlineLevel="1" x14ac:dyDescent="0.25">
      <c r="A363" s="51" t="s">
        <v>439</v>
      </c>
      <c r="B363" s="79" t="s">
        <v>406</v>
      </c>
      <c r="H363" s="49"/>
      <c r="I363" s="80"/>
      <c r="J363" s="80"/>
      <c r="K363" s="80"/>
      <c r="L363" s="80"/>
      <c r="M363" s="80"/>
      <c r="N363" s="80"/>
    </row>
    <row r="364" spans="1:14" hidden="1" outlineLevel="1" x14ac:dyDescent="0.25">
      <c r="A364" s="51" t="s">
        <v>440</v>
      </c>
      <c r="B364" s="79" t="s">
        <v>406</v>
      </c>
      <c r="H364" s="49"/>
      <c r="I364" s="80"/>
      <c r="J364" s="80"/>
      <c r="K364" s="80"/>
      <c r="L364" s="80"/>
      <c r="M364" s="80"/>
      <c r="N364" s="80"/>
    </row>
    <row r="365" spans="1:14" hidden="1" outlineLevel="1" x14ac:dyDescent="0.25">
      <c r="A365" s="51" t="s">
        <v>441</v>
      </c>
      <c r="B365" s="79" t="s">
        <v>406</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I27" sqref="I27"/>
    </sheetView>
  </sheetViews>
  <sheetFormatPr defaultRowHeight="15" x14ac:dyDescent="0.25"/>
  <cols>
    <col min="1" max="1" width="14" customWidth="1"/>
    <col min="2" max="2" width="41" customWidth="1"/>
    <col min="3" max="3" width="13" customWidth="1"/>
  </cols>
  <sheetData>
    <row r="1" spans="1:3" x14ac:dyDescent="0.25">
      <c r="A1" t="s">
        <v>2416</v>
      </c>
      <c r="B1" t="s">
        <v>2417</v>
      </c>
      <c r="C1" t="s">
        <v>2418</v>
      </c>
    </row>
    <row r="2" spans="1:3" x14ac:dyDescent="0.25">
      <c r="A2" t="s">
        <v>2406</v>
      </c>
      <c r="B2" t="s">
        <v>154</v>
      </c>
    </row>
    <row r="3" spans="1:3" x14ac:dyDescent="0.25">
      <c r="A3" t="s">
        <v>2406</v>
      </c>
      <c r="B3" t="s">
        <v>155</v>
      </c>
    </row>
    <row r="4" spans="1:3" x14ac:dyDescent="0.25">
      <c r="A4" t="s">
        <v>2406</v>
      </c>
      <c r="B4" t="s">
        <v>156</v>
      </c>
    </row>
    <row r="5" spans="1:3" x14ac:dyDescent="0.25">
      <c r="A5" t="s">
        <v>2406</v>
      </c>
      <c r="B5" t="s">
        <v>157</v>
      </c>
    </row>
    <row r="6" spans="1:3" x14ac:dyDescent="0.25">
      <c r="A6" t="s">
        <v>2406</v>
      </c>
      <c r="B6" t="s">
        <v>158</v>
      </c>
    </row>
    <row r="7" spans="1:3" x14ac:dyDescent="0.25">
      <c r="A7" t="s">
        <v>2406</v>
      </c>
      <c r="B7" t="s">
        <v>159</v>
      </c>
      <c r="C7" s="439">
        <v>9388.8724400499996</v>
      </c>
    </row>
    <row r="8" spans="1:3" x14ac:dyDescent="0.25">
      <c r="A8" t="s">
        <v>2406</v>
      </c>
      <c r="B8" t="s">
        <v>181</v>
      </c>
    </row>
    <row r="9" spans="1:3" x14ac:dyDescent="0.25">
      <c r="A9" t="s">
        <v>2406</v>
      </c>
      <c r="B9" t="s">
        <v>182</v>
      </c>
    </row>
    <row r="10" spans="1:3" x14ac:dyDescent="0.25">
      <c r="A10" t="s">
        <v>2406</v>
      </c>
      <c r="B10" t="s">
        <v>183</v>
      </c>
    </row>
    <row r="11" spans="1:3" x14ac:dyDescent="0.25">
      <c r="A11" t="s">
        <v>2406</v>
      </c>
      <c r="B11" t="s">
        <v>184</v>
      </c>
    </row>
    <row r="12" spans="1:3" x14ac:dyDescent="0.25">
      <c r="A12" t="s">
        <v>2406</v>
      </c>
      <c r="B12" t="s">
        <v>185</v>
      </c>
    </row>
    <row r="13" spans="1:3" x14ac:dyDescent="0.25">
      <c r="A13" t="s">
        <v>2406</v>
      </c>
      <c r="B13" t="s">
        <v>186</v>
      </c>
      <c r="C13">
        <v>110.67722572999999</v>
      </c>
    </row>
    <row r="14" spans="1:3" x14ac:dyDescent="0.25">
      <c r="A14" t="s">
        <v>2406</v>
      </c>
      <c r="B14" t="s">
        <v>187</v>
      </c>
      <c r="C14">
        <v>9278.1952143200178</v>
      </c>
    </row>
    <row r="15" spans="1:3" x14ac:dyDescent="0.25">
      <c r="A15" t="s">
        <v>2406</v>
      </c>
      <c r="B15" t="s">
        <v>203</v>
      </c>
      <c r="C15">
        <v>7.2278411100000008</v>
      </c>
    </row>
    <row r="16" spans="1:3" x14ac:dyDescent="0.25">
      <c r="A16" t="s">
        <v>2406</v>
      </c>
      <c r="B16" t="s">
        <v>226</v>
      </c>
    </row>
    <row r="17" spans="1:3" x14ac:dyDescent="0.25">
      <c r="A17" t="s">
        <v>2406</v>
      </c>
      <c r="B17" t="s">
        <v>211</v>
      </c>
      <c r="C17">
        <v>9381.6445989399945</v>
      </c>
    </row>
    <row r="18" spans="1:3" x14ac:dyDescent="0.25">
      <c r="A18" t="s">
        <v>2406</v>
      </c>
      <c r="B18" t="s">
        <v>259</v>
      </c>
      <c r="C18">
        <v>1184.5940842200027</v>
      </c>
    </row>
    <row r="19" spans="1:3" x14ac:dyDescent="0.25">
      <c r="A19" t="s">
        <v>2406</v>
      </c>
      <c r="B19" t="s">
        <v>261</v>
      </c>
      <c r="C19">
        <v>4216.4475266600002</v>
      </c>
    </row>
    <row r="20" spans="1:3" x14ac:dyDescent="0.25">
      <c r="A20" t="s">
        <v>2406</v>
      </c>
      <c r="B20" t="s">
        <v>263</v>
      </c>
      <c r="C20">
        <v>3987.8308291700009</v>
      </c>
    </row>
    <row r="21" spans="1:3" x14ac:dyDescent="0.25">
      <c r="A21" t="s">
        <v>2411</v>
      </c>
      <c r="B21" t="s">
        <v>154</v>
      </c>
    </row>
    <row r="22" spans="1:3" x14ac:dyDescent="0.25">
      <c r="A22" t="s">
        <v>2411</v>
      </c>
      <c r="B22" t="s">
        <v>155</v>
      </c>
      <c r="C22">
        <v>4.165518E-2</v>
      </c>
    </row>
    <row r="23" spans="1:3" x14ac:dyDescent="0.25">
      <c r="A23" t="s">
        <v>2411</v>
      </c>
      <c r="B23" t="s">
        <v>156</v>
      </c>
      <c r="C23">
        <v>1.5218790799999997</v>
      </c>
    </row>
    <row r="24" spans="1:3" x14ac:dyDescent="0.25">
      <c r="A24" t="s">
        <v>2411</v>
      </c>
      <c r="B24" t="s">
        <v>157</v>
      </c>
      <c r="C24">
        <v>2.6803505899999998</v>
      </c>
    </row>
    <row r="25" spans="1:3" x14ac:dyDescent="0.25">
      <c r="A25" t="s">
        <v>2411</v>
      </c>
      <c r="B25" t="s">
        <v>158</v>
      </c>
      <c r="C25">
        <v>516.54411742000127</v>
      </c>
    </row>
    <row r="26" spans="1:3" x14ac:dyDescent="0.25">
      <c r="A26" t="s">
        <v>2411</v>
      </c>
      <c r="B26" t="s">
        <v>159</v>
      </c>
      <c r="C26" s="439">
        <v>559326.63422608061</v>
      </c>
    </row>
    <row r="27" spans="1:3" x14ac:dyDescent="0.25">
      <c r="A27" t="s">
        <v>2411</v>
      </c>
      <c r="B27" t="s">
        <v>181</v>
      </c>
    </row>
    <row r="28" spans="1:3" x14ac:dyDescent="0.25">
      <c r="A28" t="s">
        <v>2411</v>
      </c>
      <c r="B28" t="s">
        <v>182</v>
      </c>
    </row>
    <row r="29" spans="1:3" x14ac:dyDescent="0.25">
      <c r="A29" t="s">
        <v>2411</v>
      </c>
      <c r="B29" t="s">
        <v>183</v>
      </c>
      <c r="C29">
        <v>4.165518E-2</v>
      </c>
    </row>
    <row r="30" spans="1:3" x14ac:dyDescent="0.25">
      <c r="A30" t="s">
        <v>2411</v>
      </c>
      <c r="B30" t="s">
        <v>184</v>
      </c>
      <c r="C30">
        <v>1.7670698999999996</v>
      </c>
    </row>
    <row r="31" spans="1:3" x14ac:dyDescent="0.25">
      <c r="A31" t="s">
        <v>2411</v>
      </c>
      <c r="B31" t="s">
        <v>185</v>
      </c>
      <c r="C31">
        <v>3.2501211799999994</v>
      </c>
    </row>
    <row r="32" spans="1:3" x14ac:dyDescent="0.25">
      <c r="A32" t="s">
        <v>2411</v>
      </c>
      <c r="B32" t="s">
        <v>186</v>
      </c>
      <c r="C32">
        <v>532.52144907000013</v>
      </c>
    </row>
    <row r="33" spans="1:3" x14ac:dyDescent="0.25">
      <c r="A33" t="s">
        <v>2411</v>
      </c>
      <c r="B33" t="s">
        <v>187</v>
      </c>
      <c r="C33">
        <v>559309.84193302051</v>
      </c>
    </row>
    <row r="34" spans="1:3" x14ac:dyDescent="0.25">
      <c r="A34" t="s">
        <v>2411</v>
      </c>
      <c r="B34" t="s">
        <v>203</v>
      </c>
      <c r="C34">
        <v>5.9298086200000002</v>
      </c>
    </row>
    <row r="35" spans="1:3" x14ac:dyDescent="0.25">
      <c r="A35" t="s">
        <v>2411</v>
      </c>
      <c r="B35" t="s">
        <v>226</v>
      </c>
    </row>
    <row r="36" spans="1:3" x14ac:dyDescent="0.25">
      <c r="A36" t="s">
        <v>2411</v>
      </c>
      <c r="B36" t="s">
        <v>211</v>
      </c>
      <c r="C36">
        <v>559841.49241973239</v>
      </c>
    </row>
    <row r="37" spans="1:3" x14ac:dyDescent="0.25">
      <c r="A37" t="s">
        <v>2411</v>
      </c>
      <c r="B37" t="s">
        <v>259</v>
      </c>
      <c r="C37">
        <v>558795.34586663218</v>
      </c>
    </row>
    <row r="38" spans="1:3" x14ac:dyDescent="0.25">
      <c r="A38" t="s">
        <v>2411</v>
      </c>
      <c r="B38" t="s">
        <v>261</v>
      </c>
      <c r="C38">
        <v>776.17138929000055</v>
      </c>
    </row>
    <row r="39" spans="1:3" x14ac:dyDescent="0.25">
      <c r="A39" t="s">
        <v>2411</v>
      </c>
      <c r="B39" t="s">
        <v>263</v>
      </c>
      <c r="C39">
        <v>275.9049724299997</v>
      </c>
    </row>
    <row r="40" spans="1:3" x14ac:dyDescent="0.25">
      <c r="A40" t="s">
        <v>2412</v>
      </c>
      <c r="B40" t="s">
        <v>154</v>
      </c>
    </row>
    <row r="41" spans="1:3" x14ac:dyDescent="0.25">
      <c r="A41" t="s">
        <v>2412</v>
      </c>
      <c r="B41" t="s">
        <v>155</v>
      </c>
    </row>
    <row r="42" spans="1:3" x14ac:dyDescent="0.25">
      <c r="A42" t="s">
        <v>2412</v>
      </c>
      <c r="B42" t="s">
        <v>156</v>
      </c>
    </row>
    <row r="43" spans="1:3" x14ac:dyDescent="0.25">
      <c r="A43" t="s">
        <v>2412</v>
      </c>
      <c r="B43" t="s">
        <v>157</v>
      </c>
      <c r="C43">
        <v>0.12890747</v>
      </c>
    </row>
    <row r="44" spans="1:3" x14ac:dyDescent="0.25">
      <c r="A44" t="s">
        <v>2412</v>
      </c>
      <c r="B44" t="s">
        <v>158</v>
      </c>
      <c r="C44">
        <v>99.55431228999997</v>
      </c>
    </row>
    <row r="45" spans="1:3" x14ac:dyDescent="0.25">
      <c r="A45" t="s">
        <v>2412</v>
      </c>
      <c r="B45" t="s">
        <v>159</v>
      </c>
      <c r="C45" s="439">
        <v>62457.519553400023</v>
      </c>
    </row>
    <row r="46" spans="1:3" x14ac:dyDescent="0.25">
      <c r="A46" t="s">
        <v>2412</v>
      </c>
      <c r="B46" t="s">
        <v>181</v>
      </c>
    </row>
    <row r="47" spans="1:3" x14ac:dyDescent="0.25">
      <c r="A47" t="s">
        <v>2412</v>
      </c>
      <c r="B47" t="s">
        <v>182</v>
      </c>
      <c r="C47">
        <v>655.25714472000038</v>
      </c>
    </row>
    <row r="48" spans="1:3" x14ac:dyDescent="0.25">
      <c r="A48" t="s">
        <v>2412</v>
      </c>
      <c r="B48" t="s">
        <v>183</v>
      </c>
      <c r="C48">
        <v>17962.64817163003</v>
      </c>
    </row>
    <row r="49" spans="1:3" x14ac:dyDescent="0.25">
      <c r="A49" t="s">
        <v>2412</v>
      </c>
      <c r="B49" t="s">
        <v>184</v>
      </c>
      <c r="C49">
        <v>35772.896613680037</v>
      </c>
    </row>
    <row r="50" spans="1:3" x14ac:dyDescent="0.25">
      <c r="A50" t="s">
        <v>2412</v>
      </c>
      <c r="B50" t="s">
        <v>185</v>
      </c>
      <c r="C50">
        <v>1875.1167642499997</v>
      </c>
    </row>
    <row r="51" spans="1:3" x14ac:dyDescent="0.25">
      <c r="A51" t="s">
        <v>2412</v>
      </c>
      <c r="B51" t="s">
        <v>186</v>
      </c>
      <c r="C51">
        <v>6270.4603717999998</v>
      </c>
    </row>
    <row r="52" spans="1:3" x14ac:dyDescent="0.25">
      <c r="A52" t="s">
        <v>2412</v>
      </c>
      <c r="B52" t="s">
        <v>187</v>
      </c>
      <c r="C52">
        <v>20.823707080000002</v>
      </c>
    </row>
    <row r="53" spans="1:3" x14ac:dyDescent="0.25">
      <c r="A53" t="s">
        <v>2412</v>
      </c>
      <c r="B53" t="s">
        <v>203</v>
      </c>
      <c r="C53">
        <v>2910.4644277099992</v>
      </c>
    </row>
    <row r="54" spans="1:3" x14ac:dyDescent="0.25">
      <c r="A54" t="s">
        <v>2412</v>
      </c>
      <c r="B54" t="s">
        <v>226</v>
      </c>
    </row>
    <row r="55" spans="1:3" x14ac:dyDescent="0.25">
      <c r="A55" t="s">
        <v>2412</v>
      </c>
      <c r="B55" t="s">
        <v>211</v>
      </c>
      <c r="C55">
        <v>59646.738345450147</v>
      </c>
    </row>
    <row r="56" spans="1:3" x14ac:dyDescent="0.25">
      <c r="A56" t="s">
        <v>2412</v>
      </c>
      <c r="B56" t="s">
        <v>259</v>
      </c>
      <c r="C56">
        <v>3.3126045</v>
      </c>
    </row>
    <row r="57" spans="1:3" x14ac:dyDescent="0.25">
      <c r="A57" t="s">
        <v>2412</v>
      </c>
      <c r="B57" t="s">
        <v>261</v>
      </c>
      <c r="C57">
        <v>62553.890168660022</v>
      </c>
    </row>
    <row r="58" spans="1:3" x14ac:dyDescent="0.25">
      <c r="A58" t="s">
        <v>2412</v>
      </c>
      <c r="B58" t="s">
        <v>263</v>
      </c>
    </row>
    <row r="59" spans="1:3" x14ac:dyDescent="0.25">
      <c r="A59" t="s">
        <v>2413</v>
      </c>
      <c r="B59" t="s">
        <v>154</v>
      </c>
      <c r="C59">
        <v>74.445177599999994</v>
      </c>
    </row>
    <row r="60" spans="1:3" x14ac:dyDescent="0.25">
      <c r="A60" t="s">
        <v>2413</v>
      </c>
      <c r="B60" t="s">
        <v>155</v>
      </c>
      <c r="C60">
        <v>217.85786000000002</v>
      </c>
    </row>
    <row r="61" spans="1:3" x14ac:dyDescent="0.25">
      <c r="A61" t="s">
        <v>2413</v>
      </c>
      <c r="B61" t="s">
        <v>156</v>
      </c>
      <c r="C61">
        <v>762.03526201000011</v>
      </c>
    </row>
    <row r="62" spans="1:3" x14ac:dyDescent="0.25">
      <c r="A62" t="s">
        <v>2413</v>
      </c>
      <c r="B62" t="s">
        <v>157</v>
      </c>
      <c r="C62">
        <v>401.50218052999998</v>
      </c>
    </row>
    <row r="63" spans="1:3" x14ac:dyDescent="0.25">
      <c r="A63" t="s">
        <v>2413</v>
      </c>
      <c r="B63" t="s">
        <v>158</v>
      </c>
      <c r="C63">
        <v>14965.256952900007</v>
      </c>
    </row>
    <row r="64" spans="1:3" x14ac:dyDescent="0.25">
      <c r="A64" t="s">
        <v>2413</v>
      </c>
      <c r="B64" t="s">
        <v>159</v>
      </c>
      <c r="C64" s="439">
        <v>742792.46452565596</v>
      </c>
    </row>
    <row r="65" spans="1:3" x14ac:dyDescent="0.25">
      <c r="A65" t="s">
        <v>2413</v>
      </c>
      <c r="B65" t="s">
        <v>181</v>
      </c>
      <c r="C65">
        <v>6.7856343200000016</v>
      </c>
    </row>
    <row r="66" spans="1:3" x14ac:dyDescent="0.25">
      <c r="A66" t="s">
        <v>2413</v>
      </c>
      <c r="B66" t="s">
        <v>182</v>
      </c>
      <c r="C66">
        <v>39439.341556819541</v>
      </c>
    </row>
    <row r="67" spans="1:3" x14ac:dyDescent="0.25">
      <c r="A67" t="s">
        <v>2413</v>
      </c>
      <c r="B67" t="s">
        <v>183</v>
      </c>
      <c r="C67">
        <v>113379.10453708096</v>
      </c>
    </row>
    <row r="68" spans="1:3" x14ac:dyDescent="0.25">
      <c r="A68" t="s">
        <v>2413</v>
      </c>
      <c r="B68" t="s">
        <v>184</v>
      </c>
      <c r="C68">
        <v>299276.90926015045</v>
      </c>
    </row>
    <row r="69" spans="1:3" x14ac:dyDescent="0.25">
      <c r="A69" t="s">
        <v>2413</v>
      </c>
      <c r="B69" t="s">
        <v>185</v>
      </c>
      <c r="C69">
        <v>92340.106458600683</v>
      </c>
    </row>
    <row r="70" spans="1:3" x14ac:dyDescent="0.25">
      <c r="A70" t="s">
        <v>2413</v>
      </c>
      <c r="B70" t="s">
        <v>186</v>
      </c>
      <c r="C70">
        <v>165517.56871513085</v>
      </c>
    </row>
    <row r="71" spans="1:3" x14ac:dyDescent="0.25">
      <c r="A71" t="s">
        <v>2413</v>
      </c>
      <c r="B71" t="s">
        <v>187</v>
      </c>
      <c r="C71">
        <v>49253.745796590418</v>
      </c>
    </row>
    <row r="72" spans="1:3" x14ac:dyDescent="0.25">
      <c r="A72" t="s">
        <v>2413</v>
      </c>
      <c r="B72" t="s">
        <v>203</v>
      </c>
      <c r="C72">
        <v>32850.752618530045</v>
      </c>
    </row>
    <row r="73" spans="1:3" x14ac:dyDescent="0.25">
      <c r="A73" t="s">
        <v>2413</v>
      </c>
      <c r="B73" t="s">
        <v>226</v>
      </c>
      <c r="C73">
        <v>35129.043313479997</v>
      </c>
    </row>
    <row r="74" spans="1:3" x14ac:dyDescent="0.25">
      <c r="A74" t="s">
        <v>2413</v>
      </c>
      <c r="B74" t="s">
        <v>211</v>
      </c>
      <c r="C74">
        <v>691233.76602668269</v>
      </c>
    </row>
    <row r="75" spans="1:3" x14ac:dyDescent="0.25">
      <c r="A75" t="s">
        <v>2413</v>
      </c>
      <c r="B75" t="s">
        <v>259</v>
      </c>
    </row>
    <row r="76" spans="1:3" x14ac:dyDescent="0.25">
      <c r="A76" t="s">
        <v>2413</v>
      </c>
      <c r="B76" t="s">
        <v>261</v>
      </c>
      <c r="C76">
        <v>728108.0926222594</v>
      </c>
    </row>
    <row r="77" spans="1:3" x14ac:dyDescent="0.25">
      <c r="A77" t="s">
        <v>2413</v>
      </c>
      <c r="B77" t="s">
        <v>263</v>
      </c>
      <c r="C77">
        <v>31105.469336440074</v>
      </c>
    </row>
    <row r="78" spans="1:3" x14ac:dyDescent="0.25">
      <c r="A78" t="s">
        <v>2414</v>
      </c>
      <c r="B78" t="s">
        <v>154</v>
      </c>
    </row>
    <row r="79" spans="1:3" x14ac:dyDescent="0.25">
      <c r="A79" t="s">
        <v>2414</v>
      </c>
      <c r="B79" t="s">
        <v>155</v>
      </c>
    </row>
    <row r="80" spans="1:3" x14ac:dyDescent="0.25">
      <c r="A80" t="s">
        <v>2414</v>
      </c>
      <c r="B80" t="s">
        <v>156</v>
      </c>
    </row>
    <row r="81" spans="1:3" x14ac:dyDescent="0.25">
      <c r="A81" t="s">
        <v>2414</v>
      </c>
      <c r="B81" t="s">
        <v>157</v>
      </c>
    </row>
    <row r="82" spans="1:3" x14ac:dyDescent="0.25">
      <c r="A82" t="s">
        <v>2414</v>
      </c>
      <c r="B82" t="s">
        <v>158</v>
      </c>
    </row>
    <row r="83" spans="1:3" x14ac:dyDescent="0.25">
      <c r="A83" t="s">
        <v>2414</v>
      </c>
      <c r="B83" t="s">
        <v>159</v>
      </c>
      <c r="C83" s="439">
        <v>3374.1023686299964</v>
      </c>
    </row>
    <row r="84" spans="1:3" x14ac:dyDescent="0.25">
      <c r="A84" t="s">
        <v>2414</v>
      </c>
      <c r="B84" t="s">
        <v>181</v>
      </c>
    </row>
    <row r="85" spans="1:3" x14ac:dyDescent="0.25">
      <c r="A85" t="s">
        <v>2414</v>
      </c>
      <c r="B85" t="s">
        <v>182</v>
      </c>
    </row>
    <row r="86" spans="1:3" x14ac:dyDescent="0.25">
      <c r="A86" t="s">
        <v>2414</v>
      </c>
      <c r="B86" t="s">
        <v>183</v>
      </c>
    </row>
    <row r="87" spans="1:3" x14ac:dyDescent="0.25">
      <c r="A87" t="s">
        <v>2414</v>
      </c>
      <c r="B87" t="s">
        <v>184</v>
      </c>
    </row>
    <row r="88" spans="1:3" x14ac:dyDescent="0.25">
      <c r="A88" t="s">
        <v>2414</v>
      </c>
      <c r="B88" t="s">
        <v>185</v>
      </c>
    </row>
    <row r="89" spans="1:3" x14ac:dyDescent="0.25">
      <c r="A89" t="s">
        <v>2414</v>
      </c>
      <c r="B89" t="s">
        <v>186</v>
      </c>
    </row>
    <row r="90" spans="1:3" x14ac:dyDescent="0.25">
      <c r="A90" t="s">
        <v>2414</v>
      </c>
      <c r="B90" t="s">
        <v>187</v>
      </c>
      <c r="C90">
        <v>3374.1023686299964</v>
      </c>
    </row>
    <row r="91" spans="1:3" x14ac:dyDescent="0.25">
      <c r="A91" t="s">
        <v>2414</v>
      </c>
      <c r="B91" t="s">
        <v>203</v>
      </c>
    </row>
    <row r="92" spans="1:3" x14ac:dyDescent="0.25">
      <c r="A92" t="s">
        <v>2414</v>
      </c>
      <c r="B92" t="s">
        <v>226</v>
      </c>
    </row>
    <row r="93" spans="1:3" x14ac:dyDescent="0.25">
      <c r="A93" t="s">
        <v>2414</v>
      </c>
      <c r="B93" t="s">
        <v>211</v>
      </c>
      <c r="C93">
        <v>3374.1023686299964</v>
      </c>
    </row>
    <row r="94" spans="1:3" x14ac:dyDescent="0.25">
      <c r="A94" t="s">
        <v>2414</v>
      </c>
      <c r="B94" t="s">
        <v>259</v>
      </c>
      <c r="C94">
        <v>3374.1023686299964</v>
      </c>
    </row>
    <row r="95" spans="1:3" x14ac:dyDescent="0.25">
      <c r="A95" t="s">
        <v>2414</v>
      </c>
      <c r="B95" t="s">
        <v>261</v>
      </c>
    </row>
    <row r="96" spans="1:3" x14ac:dyDescent="0.25">
      <c r="A96" t="s">
        <v>2414</v>
      </c>
      <c r="B96" t="s">
        <v>263</v>
      </c>
    </row>
    <row r="97" spans="1:3" x14ac:dyDescent="0.25">
      <c r="A97" t="s">
        <v>2957</v>
      </c>
      <c r="B97" t="s">
        <v>154</v>
      </c>
    </row>
    <row r="98" spans="1:3" x14ac:dyDescent="0.25">
      <c r="A98" t="s">
        <v>2957</v>
      </c>
      <c r="B98" t="s">
        <v>155</v>
      </c>
    </row>
    <row r="99" spans="1:3" x14ac:dyDescent="0.25">
      <c r="A99" t="s">
        <v>2957</v>
      </c>
      <c r="B99" t="s">
        <v>156</v>
      </c>
    </row>
    <row r="100" spans="1:3" x14ac:dyDescent="0.25">
      <c r="A100" t="s">
        <v>2957</v>
      </c>
      <c r="B100" t="s">
        <v>157</v>
      </c>
    </row>
    <row r="101" spans="1:3" x14ac:dyDescent="0.25">
      <c r="A101" t="s">
        <v>2957</v>
      </c>
      <c r="B101" t="s">
        <v>158</v>
      </c>
      <c r="C101">
        <v>64.01776387999999</v>
      </c>
    </row>
    <row r="102" spans="1:3" x14ac:dyDescent="0.25">
      <c r="A102" t="s">
        <v>2957</v>
      </c>
      <c r="B102" t="s">
        <v>159</v>
      </c>
      <c r="C102" s="439">
        <v>68062.905440660325</v>
      </c>
    </row>
    <row r="103" spans="1:3" x14ac:dyDescent="0.25">
      <c r="A103" t="s">
        <v>2957</v>
      </c>
      <c r="B103" t="s">
        <v>181</v>
      </c>
    </row>
    <row r="104" spans="1:3" x14ac:dyDescent="0.25">
      <c r="A104" t="s">
        <v>2957</v>
      </c>
      <c r="B104" t="s">
        <v>182</v>
      </c>
    </row>
    <row r="105" spans="1:3" x14ac:dyDescent="0.25">
      <c r="A105" t="s">
        <v>2957</v>
      </c>
      <c r="B105" t="s">
        <v>183</v>
      </c>
    </row>
    <row r="106" spans="1:3" x14ac:dyDescent="0.25">
      <c r="A106" t="s">
        <v>2957</v>
      </c>
      <c r="B106" t="s">
        <v>184</v>
      </c>
      <c r="C106">
        <v>43.744131089999989</v>
      </c>
    </row>
    <row r="107" spans="1:3" x14ac:dyDescent="0.25">
      <c r="A107" t="s">
        <v>2957</v>
      </c>
      <c r="B107" t="s">
        <v>185</v>
      </c>
      <c r="C107">
        <v>213.49826873999996</v>
      </c>
    </row>
    <row r="108" spans="1:3" x14ac:dyDescent="0.25">
      <c r="A108" t="s">
        <v>2957</v>
      </c>
      <c r="B108" t="s">
        <v>186</v>
      </c>
      <c r="C108">
        <v>40132.79093571999</v>
      </c>
    </row>
    <row r="109" spans="1:3" x14ac:dyDescent="0.25">
      <c r="A109" t="s">
        <v>2957</v>
      </c>
      <c r="B109" t="s">
        <v>187</v>
      </c>
      <c r="C109">
        <v>27736.889868989987</v>
      </c>
    </row>
    <row r="110" spans="1:3" x14ac:dyDescent="0.25">
      <c r="A110" t="s">
        <v>2957</v>
      </c>
      <c r="B110" t="s">
        <v>203</v>
      </c>
    </row>
    <row r="111" spans="1:3" x14ac:dyDescent="0.25">
      <c r="A111" t="s">
        <v>2957</v>
      </c>
      <c r="B111" t="s">
        <v>226</v>
      </c>
    </row>
    <row r="112" spans="1:3" x14ac:dyDescent="0.25">
      <c r="A112" t="s">
        <v>2957</v>
      </c>
      <c r="B112" t="s">
        <v>211</v>
      </c>
      <c r="C112">
        <v>68126.923204540362</v>
      </c>
    </row>
    <row r="113" spans="1:3" x14ac:dyDescent="0.25">
      <c r="A113" t="s">
        <v>2957</v>
      </c>
      <c r="B113" t="s">
        <v>259</v>
      </c>
      <c r="C113">
        <v>19869.673509839955</v>
      </c>
    </row>
    <row r="114" spans="1:3" x14ac:dyDescent="0.25">
      <c r="A114" t="s">
        <v>2957</v>
      </c>
      <c r="B114" t="s">
        <v>261</v>
      </c>
      <c r="C114">
        <v>46527.005361520052</v>
      </c>
    </row>
    <row r="115" spans="1:3" x14ac:dyDescent="0.25">
      <c r="A115" t="s">
        <v>2957</v>
      </c>
      <c r="B115" t="s">
        <v>263</v>
      </c>
      <c r="C115">
        <v>1730.2443331799993</v>
      </c>
    </row>
    <row r="116" spans="1:3" x14ac:dyDescent="0.25">
      <c r="A116" t="s">
        <v>2406</v>
      </c>
      <c r="B116" t="s">
        <v>150</v>
      </c>
      <c r="C116">
        <v>28.736966051810075</v>
      </c>
    </row>
    <row r="117" spans="1:3" x14ac:dyDescent="0.25">
      <c r="A117" t="s">
        <v>2411</v>
      </c>
      <c r="B117" t="s">
        <v>150</v>
      </c>
      <c r="C117">
        <v>27.91468152795273</v>
      </c>
    </row>
    <row r="118" spans="1:3" x14ac:dyDescent="0.25">
      <c r="A118" t="s">
        <v>2412</v>
      </c>
      <c r="B118" t="s">
        <v>150</v>
      </c>
      <c r="C118">
        <v>24.873605752196486</v>
      </c>
    </row>
    <row r="119" spans="1:3" x14ac:dyDescent="0.25">
      <c r="A119" t="s">
        <v>2413</v>
      </c>
      <c r="B119" t="s">
        <v>150</v>
      </c>
      <c r="C119">
        <v>26.903184208713164</v>
      </c>
    </row>
    <row r="120" spans="1:3" x14ac:dyDescent="0.25">
      <c r="A120" t="s">
        <v>2414</v>
      </c>
      <c r="B120" t="s">
        <v>150</v>
      </c>
      <c r="C120">
        <v>27.656784487623607</v>
      </c>
    </row>
    <row r="121" spans="1:3" x14ac:dyDescent="0.25">
      <c r="A121" t="s">
        <v>2957</v>
      </c>
      <c r="B121" t="s">
        <v>150</v>
      </c>
      <c r="C121">
        <v>34.064775567087743</v>
      </c>
    </row>
    <row r="122" spans="1:3" x14ac:dyDescent="0.25">
      <c r="A122" t="s">
        <v>2406</v>
      </c>
      <c r="B122" t="s">
        <v>179</v>
      </c>
      <c r="C122">
        <v>28.034464642458193</v>
      </c>
    </row>
    <row r="123" spans="1:3" x14ac:dyDescent="0.25">
      <c r="A123" t="s">
        <v>2411</v>
      </c>
      <c r="B123" t="s">
        <v>179</v>
      </c>
      <c r="C123">
        <v>27.912005816656819</v>
      </c>
    </row>
    <row r="124" spans="1:3" x14ac:dyDescent="0.25">
      <c r="A124" t="s">
        <v>2412</v>
      </c>
      <c r="B124" t="s">
        <v>179</v>
      </c>
      <c r="C124">
        <v>2.9314305824359792</v>
      </c>
    </row>
    <row r="125" spans="1:3" x14ac:dyDescent="0.25">
      <c r="A125" t="s">
        <v>2413</v>
      </c>
      <c r="B125" t="s">
        <v>179</v>
      </c>
      <c r="C125">
        <v>4.6722083158420276</v>
      </c>
    </row>
    <row r="126" spans="1:3" x14ac:dyDescent="0.25">
      <c r="A126" t="s">
        <v>2414</v>
      </c>
      <c r="B126" t="s">
        <v>179</v>
      </c>
      <c r="C126">
        <v>27.656784487623607</v>
      </c>
    </row>
    <row r="127" spans="1:3" x14ac:dyDescent="0.25">
      <c r="A127" t="s">
        <v>2957</v>
      </c>
      <c r="B127" t="s">
        <v>179</v>
      </c>
      <c r="C127">
        <v>19.711370728920375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361" zoomScale="70" zoomScaleNormal="70" workbookViewId="0">
      <selection activeCell="A434" sqref="A434:XFD435"/>
    </sheetView>
  </sheetViews>
  <sheetFormatPr defaultColWidth="8.7109375" defaultRowHeight="15" outlineLevelRow="1" x14ac:dyDescent="0.25"/>
  <cols>
    <col min="1" max="1" width="13.7109375" style="51" customWidth="1"/>
    <col min="2" max="2" width="62.7109375" style="51" customWidth="1"/>
    <col min="3" max="3" width="41" style="51" customWidth="1"/>
    <col min="4" max="4" width="40.7109375" style="51" customWidth="1"/>
    <col min="5" max="5" width="6.5703125" style="51" customWidth="1"/>
    <col min="6" max="6" width="41.5703125" style="51" customWidth="1"/>
    <col min="7" max="7" width="41.5703125" style="49" customWidth="1"/>
    <col min="8" max="16384" width="8.7109375" style="80"/>
  </cols>
  <sheetData>
    <row r="1" spans="1:7" ht="31.5" x14ac:dyDescent="0.25">
      <c r="A1" s="48" t="s">
        <v>442</v>
      </c>
      <c r="B1" s="48"/>
      <c r="C1" s="49"/>
      <c r="D1" s="49"/>
      <c r="E1" s="49"/>
      <c r="F1" s="186" t="s">
        <v>2353</v>
      </c>
    </row>
    <row r="2" spans="1:7" ht="15.75" thickBot="1" x14ac:dyDescent="0.3">
      <c r="A2" s="49"/>
      <c r="B2" s="49"/>
      <c r="C2" s="49"/>
      <c r="D2" s="49"/>
      <c r="E2" s="49"/>
      <c r="F2" s="49"/>
    </row>
    <row r="3" spans="1:7" ht="19.5" thickBot="1" x14ac:dyDescent="0.3">
      <c r="A3" s="52"/>
      <c r="B3" s="53" t="s">
        <v>71</v>
      </c>
      <c r="C3" s="170" t="s">
        <v>217</v>
      </c>
      <c r="D3" s="52"/>
      <c r="E3" s="52"/>
      <c r="F3" s="49"/>
      <c r="G3" s="52"/>
    </row>
    <row r="4" spans="1:7" ht="15.75" thickBot="1" x14ac:dyDescent="0.3"/>
    <row r="5" spans="1:7" ht="18.75" x14ac:dyDescent="0.25">
      <c r="A5" s="55"/>
      <c r="B5" s="56" t="s">
        <v>443</v>
      </c>
      <c r="C5" s="55"/>
      <c r="E5" s="57"/>
      <c r="F5" s="57"/>
    </row>
    <row r="6" spans="1:7" x14ac:dyDescent="0.25">
      <c r="B6" s="113" t="s">
        <v>444</v>
      </c>
    </row>
    <row r="7" spans="1:7" x14ac:dyDescent="0.25">
      <c r="B7" s="190" t="s">
        <v>445</v>
      </c>
    </row>
    <row r="8" spans="1:7" ht="15.75" thickBot="1" x14ac:dyDescent="0.3">
      <c r="B8" s="191" t="s">
        <v>446</v>
      </c>
    </row>
    <row r="9" spans="1:7" x14ac:dyDescent="0.25">
      <c r="B9" s="114"/>
    </row>
    <row r="10" spans="1:7" ht="37.5" x14ac:dyDescent="0.25">
      <c r="A10" s="62" t="s">
        <v>79</v>
      </c>
      <c r="B10" s="62" t="s">
        <v>444</v>
      </c>
      <c r="C10" s="63"/>
      <c r="D10" s="63"/>
      <c r="E10" s="63"/>
      <c r="F10" s="63"/>
      <c r="G10" s="64"/>
    </row>
    <row r="11" spans="1:7" ht="15" customHeight="1" x14ac:dyDescent="0.25">
      <c r="A11" s="70"/>
      <c r="B11" s="71" t="s">
        <v>447</v>
      </c>
      <c r="C11" s="70" t="s">
        <v>109</v>
      </c>
      <c r="D11" s="70"/>
      <c r="E11" s="70"/>
      <c r="F11" s="73" t="s">
        <v>448</v>
      </c>
      <c r="G11" s="73"/>
    </row>
    <row r="12" spans="1:7" x14ac:dyDescent="0.25">
      <c r="A12" s="51" t="s">
        <v>449</v>
      </c>
      <c r="B12" s="51" t="s">
        <v>450</v>
      </c>
      <c r="C12" s="125">
        <v>1807.0520241299996</v>
      </c>
      <c r="F12" s="131">
        <f>IF($C$15=0,"",IF(C12="[for completion]","",C12/$C$15))</f>
        <v>0.53556526349961453</v>
      </c>
    </row>
    <row r="13" spans="1:7" x14ac:dyDescent="0.25">
      <c r="A13" s="51" t="s">
        <v>451</v>
      </c>
      <c r="B13" s="51" t="s">
        <v>452</v>
      </c>
      <c r="C13" s="125">
        <v>1567.0503445000006</v>
      </c>
      <c r="F13" s="131">
        <f>IF($C$15=0,"",IF(C13="[for completion]","",C13/$C$15))</f>
        <v>0.46443473650038541</v>
      </c>
    </row>
    <row r="14" spans="1:7" x14ac:dyDescent="0.25">
      <c r="A14" s="51" t="s">
        <v>453</v>
      </c>
      <c r="B14" s="51" t="s">
        <v>137</v>
      </c>
      <c r="C14" s="125">
        <v>0</v>
      </c>
      <c r="F14" s="131">
        <f>IF($C$15=0,"",IF(C14="[for completion]","",C14/$C$15))</f>
        <v>0</v>
      </c>
    </row>
    <row r="15" spans="1:7" x14ac:dyDescent="0.25">
      <c r="A15" s="51" t="s">
        <v>454</v>
      </c>
      <c r="B15" s="115" t="s">
        <v>139</v>
      </c>
      <c r="C15" s="125">
        <f>SUM(C12:C14)</f>
        <v>3374.1023686300005</v>
      </c>
      <c r="F15" s="122">
        <f>SUM(F12:F14)</f>
        <v>1</v>
      </c>
    </row>
    <row r="16" spans="1:7" hidden="1" outlineLevel="1" x14ac:dyDescent="0.25">
      <c r="A16" s="51" t="s">
        <v>455</v>
      </c>
      <c r="B16" s="79" t="s">
        <v>456</v>
      </c>
      <c r="C16" s="125"/>
      <c r="F16" s="131">
        <f t="shared" ref="F16:F26" si="0">IF($C$15=0,"",IF(C16="[for completion]","",C16/$C$15))</f>
        <v>0</v>
      </c>
    </row>
    <row r="17" spans="1:7" hidden="1" outlineLevel="1" x14ac:dyDescent="0.25">
      <c r="A17" s="51" t="s">
        <v>457</v>
      </c>
      <c r="B17" s="79" t="s">
        <v>997</v>
      </c>
      <c r="C17" s="125"/>
      <c r="F17" s="131">
        <f t="shared" si="0"/>
        <v>0</v>
      </c>
    </row>
    <row r="18" spans="1:7" hidden="1" outlineLevel="1" x14ac:dyDescent="0.25">
      <c r="A18" s="51" t="s">
        <v>458</v>
      </c>
      <c r="B18" s="79" t="s">
        <v>141</v>
      </c>
      <c r="C18" s="125"/>
      <c r="F18" s="131">
        <f t="shared" si="0"/>
        <v>0</v>
      </c>
    </row>
    <row r="19" spans="1:7" hidden="1" outlineLevel="1" x14ac:dyDescent="0.25">
      <c r="A19" s="51" t="s">
        <v>459</v>
      </c>
      <c r="B19" s="79" t="s">
        <v>141</v>
      </c>
      <c r="C19" s="125"/>
      <c r="F19" s="131">
        <f t="shared" si="0"/>
        <v>0</v>
      </c>
    </row>
    <row r="20" spans="1:7" hidden="1" outlineLevel="1" x14ac:dyDescent="0.25">
      <c r="A20" s="51" t="s">
        <v>460</v>
      </c>
      <c r="B20" s="79" t="s">
        <v>141</v>
      </c>
      <c r="C20" s="125"/>
      <c r="F20" s="131">
        <f t="shared" si="0"/>
        <v>0</v>
      </c>
    </row>
    <row r="21" spans="1:7" hidden="1" outlineLevel="1" x14ac:dyDescent="0.25">
      <c r="A21" s="51" t="s">
        <v>461</v>
      </c>
      <c r="B21" s="79" t="s">
        <v>141</v>
      </c>
      <c r="C21" s="125"/>
      <c r="F21" s="131">
        <f t="shared" si="0"/>
        <v>0</v>
      </c>
    </row>
    <row r="22" spans="1:7" hidden="1" outlineLevel="1" x14ac:dyDescent="0.25">
      <c r="A22" s="51" t="s">
        <v>462</v>
      </c>
      <c r="B22" s="79" t="s">
        <v>141</v>
      </c>
      <c r="C22" s="125"/>
      <c r="F22" s="131">
        <f t="shared" si="0"/>
        <v>0</v>
      </c>
    </row>
    <row r="23" spans="1:7" hidden="1" outlineLevel="1" x14ac:dyDescent="0.25">
      <c r="A23" s="51" t="s">
        <v>463</v>
      </c>
      <c r="B23" s="79" t="s">
        <v>141</v>
      </c>
      <c r="C23" s="125"/>
      <c r="F23" s="131">
        <f t="shared" si="0"/>
        <v>0</v>
      </c>
    </row>
    <row r="24" spans="1:7" hidden="1" outlineLevel="1" x14ac:dyDescent="0.25">
      <c r="A24" s="51" t="s">
        <v>464</v>
      </c>
      <c r="B24" s="79" t="s">
        <v>141</v>
      </c>
      <c r="C24" s="125"/>
      <c r="F24" s="131">
        <f t="shared" si="0"/>
        <v>0</v>
      </c>
    </row>
    <row r="25" spans="1:7" hidden="1" outlineLevel="1" x14ac:dyDescent="0.25">
      <c r="A25" s="51" t="s">
        <v>465</v>
      </c>
      <c r="B25" s="79" t="s">
        <v>141</v>
      </c>
      <c r="C25" s="125"/>
      <c r="F25" s="131">
        <f t="shared" si="0"/>
        <v>0</v>
      </c>
    </row>
    <row r="26" spans="1:7" hidden="1" outlineLevel="1" x14ac:dyDescent="0.25">
      <c r="A26" s="51" t="s">
        <v>466</v>
      </c>
      <c r="B26" s="79" t="s">
        <v>141</v>
      </c>
      <c r="C26" s="128"/>
      <c r="D26" s="80"/>
      <c r="E26" s="80"/>
      <c r="F26" s="131">
        <f t="shared" si="0"/>
        <v>0</v>
      </c>
    </row>
    <row r="27" spans="1:7" ht="15" customHeight="1" collapsed="1" x14ac:dyDescent="0.25">
      <c r="A27" s="70"/>
      <c r="B27" s="71" t="s">
        <v>467</v>
      </c>
      <c r="C27" s="70" t="s">
        <v>468</v>
      </c>
      <c r="D27" s="70" t="s">
        <v>469</v>
      </c>
      <c r="E27" s="72"/>
      <c r="F27" s="70" t="s">
        <v>470</v>
      </c>
      <c r="G27" s="73"/>
    </row>
    <row r="28" spans="1:7" x14ac:dyDescent="0.25">
      <c r="A28" s="51" t="s">
        <v>471</v>
      </c>
      <c r="B28" s="51" t="s">
        <v>472</v>
      </c>
      <c r="C28" s="126">
        <v>910</v>
      </c>
      <c r="D28" s="126">
        <v>266</v>
      </c>
      <c r="F28" s="126">
        <f>IF(AND(C28="[For completion]",D28="[For completion]"),"[For completion]",SUM(C28:D28))</f>
        <v>1176</v>
      </c>
    </row>
    <row r="29" spans="1:7" hidden="1" outlineLevel="1" x14ac:dyDescent="0.25">
      <c r="A29" s="51" t="s">
        <v>473</v>
      </c>
      <c r="B29" s="66" t="s">
        <v>474</v>
      </c>
      <c r="C29" s="126"/>
      <c r="D29" s="126"/>
      <c r="F29" s="126"/>
    </row>
    <row r="30" spans="1:7" hidden="1" outlineLevel="1" x14ac:dyDescent="0.25">
      <c r="A30" s="51" t="s">
        <v>475</v>
      </c>
      <c r="B30" s="66" t="s">
        <v>476</v>
      </c>
      <c r="C30" s="126"/>
      <c r="D30" s="126"/>
      <c r="F30" s="126"/>
    </row>
    <row r="31" spans="1:7" hidden="1" outlineLevel="1" x14ac:dyDescent="0.25">
      <c r="A31" s="51" t="s">
        <v>477</v>
      </c>
      <c r="B31" s="66"/>
    </row>
    <row r="32" spans="1:7" hidden="1" outlineLevel="1" x14ac:dyDescent="0.25">
      <c r="A32" s="51" t="s">
        <v>478</v>
      </c>
      <c r="B32" s="66"/>
    </row>
    <row r="33" spans="1:7" hidden="1" outlineLevel="1" x14ac:dyDescent="0.25">
      <c r="A33" s="51" t="s">
        <v>1209</v>
      </c>
      <c r="B33" s="66"/>
    </row>
    <row r="34" spans="1:7" hidden="1" outlineLevel="1" x14ac:dyDescent="0.25">
      <c r="A34" s="51" t="s">
        <v>1210</v>
      </c>
      <c r="B34" s="66"/>
    </row>
    <row r="35" spans="1:7" ht="15" customHeight="1" collapsed="1" x14ac:dyDescent="0.25">
      <c r="A35" s="70"/>
      <c r="B35" s="71" t="s">
        <v>479</v>
      </c>
      <c r="C35" s="70" t="s">
        <v>480</v>
      </c>
      <c r="D35" s="70" t="s">
        <v>481</v>
      </c>
      <c r="E35" s="72"/>
      <c r="F35" s="73" t="s">
        <v>448</v>
      </c>
      <c r="G35" s="73"/>
    </row>
    <row r="36" spans="1:7" x14ac:dyDescent="0.25">
      <c r="A36" s="51" t="s">
        <v>482</v>
      </c>
      <c r="B36" s="51" t="s">
        <v>483</v>
      </c>
      <c r="C36" s="122">
        <v>0.15192135291299741</v>
      </c>
      <c r="D36" s="122">
        <v>0.51986568192225668</v>
      </c>
      <c r="E36" s="139"/>
      <c r="F36" s="122">
        <v>0.26332316172753006</v>
      </c>
    </row>
    <row r="37" spans="1:7" hidden="1" outlineLevel="1" x14ac:dyDescent="0.25">
      <c r="A37" s="51" t="s">
        <v>484</v>
      </c>
      <c r="C37" s="122"/>
      <c r="D37" s="122"/>
      <c r="E37" s="139"/>
      <c r="F37" s="122"/>
    </row>
    <row r="38" spans="1:7" hidden="1" outlineLevel="1" x14ac:dyDescent="0.25">
      <c r="A38" s="51" t="s">
        <v>485</v>
      </c>
      <c r="C38" s="122"/>
      <c r="D38" s="122"/>
      <c r="E38" s="139"/>
      <c r="F38" s="122"/>
    </row>
    <row r="39" spans="1:7" hidden="1" outlineLevel="1" x14ac:dyDescent="0.25">
      <c r="A39" s="51" t="s">
        <v>486</v>
      </c>
      <c r="C39" s="122"/>
      <c r="D39" s="122"/>
      <c r="E39" s="139"/>
      <c r="F39" s="122"/>
    </row>
    <row r="40" spans="1:7" hidden="1" outlineLevel="1" x14ac:dyDescent="0.25">
      <c r="A40" s="51" t="s">
        <v>487</v>
      </c>
      <c r="C40" s="122"/>
      <c r="D40" s="122"/>
      <c r="E40" s="139"/>
      <c r="F40" s="122"/>
    </row>
    <row r="41" spans="1:7" hidden="1" outlineLevel="1" x14ac:dyDescent="0.25">
      <c r="A41" s="51" t="s">
        <v>488</v>
      </c>
      <c r="C41" s="122"/>
      <c r="D41" s="122"/>
      <c r="E41" s="139"/>
      <c r="F41" s="122"/>
    </row>
    <row r="42" spans="1:7" hidden="1" outlineLevel="1" x14ac:dyDescent="0.25">
      <c r="A42" s="51" t="s">
        <v>489</v>
      </c>
      <c r="C42" s="122"/>
      <c r="D42" s="122"/>
      <c r="E42" s="139"/>
      <c r="F42" s="122"/>
    </row>
    <row r="43" spans="1:7" ht="15" customHeight="1" collapsed="1" x14ac:dyDescent="0.25">
      <c r="A43" s="70"/>
      <c r="B43" s="71" t="s">
        <v>490</v>
      </c>
      <c r="C43" s="70" t="s">
        <v>480</v>
      </c>
      <c r="D43" s="70" t="s">
        <v>481</v>
      </c>
      <c r="E43" s="72"/>
      <c r="F43" s="73" t="s">
        <v>448</v>
      </c>
      <c r="G43" s="73"/>
    </row>
    <row r="44" spans="1:7" x14ac:dyDescent="0.25">
      <c r="A44" s="51" t="s">
        <v>491</v>
      </c>
      <c r="B44" s="92" t="s">
        <v>492</v>
      </c>
      <c r="C44" s="121">
        <f>SUM(C45:C71)</f>
        <v>1</v>
      </c>
      <c r="D44" s="121">
        <f>SUM(D45:D71)</f>
        <v>1</v>
      </c>
      <c r="E44" s="122"/>
      <c r="F44" s="121">
        <f>SUM(F45:F71)</f>
        <v>1</v>
      </c>
      <c r="G44" s="51"/>
    </row>
    <row r="45" spans="1:7" x14ac:dyDescent="0.25">
      <c r="A45" s="51" t="s">
        <v>493</v>
      </c>
      <c r="B45" s="51" t="s">
        <v>494</v>
      </c>
      <c r="C45" s="122">
        <v>0</v>
      </c>
      <c r="D45" s="122">
        <v>0</v>
      </c>
      <c r="E45" s="122"/>
      <c r="F45" s="122">
        <v>0</v>
      </c>
      <c r="G45" s="51"/>
    </row>
    <row r="46" spans="1:7" x14ac:dyDescent="0.25">
      <c r="A46" s="51" t="s">
        <v>495</v>
      </c>
      <c r="B46" s="51" t="s">
        <v>496</v>
      </c>
      <c r="C46" s="122">
        <v>0</v>
      </c>
      <c r="D46" s="122">
        <v>0</v>
      </c>
      <c r="E46" s="122"/>
      <c r="F46" s="122">
        <v>0</v>
      </c>
      <c r="G46" s="51"/>
    </row>
    <row r="47" spans="1:7" x14ac:dyDescent="0.25">
      <c r="A47" s="51" t="s">
        <v>497</v>
      </c>
      <c r="B47" s="51" t="s">
        <v>498</v>
      </c>
      <c r="C47" s="122">
        <v>0</v>
      </c>
      <c r="D47" s="122">
        <v>0</v>
      </c>
      <c r="E47" s="122"/>
      <c r="F47" s="122">
        <v>0</v>
      </c>
      <c r="G47" s="51"/>
    </row>
    <row r="48" spans="1:7" x14ac:dyDescent="0.25">
      <c r="A48" s="51" t="s">
        <v>499</v>
      </c>
      <c r="B48" s="51" t="s">
        <v>500</v>
      </c>
      <c r="C48" s="122">
        <v>0</v>
      </c>
      <c r="D48" s="122">
        <v>0</v>
      </c>
      <c r="E48" s="122"/>
      <c r="F48" s="122">
        <v>0</v>
      </c>
      <c r="G48" s="51"/>
    </row>
    <row r="49" spans="1:7" x14ac:dyDescent="0.25">
      <c r="A49" s="51" t="s">
        <v>501</v>
      </c>
      <c r="B49" s="51" t="s">
        <v>502</v>
      </c>
      <c r="C49" s="122">
        <v>0</v>
      </c>
      <c r="D49" s="122">
        <v>0</v>
      </c>
      <c r="E49" s="122"/>
      <c r="F49" s="122">
        <v>0</v>
      </c>
      <c r="G49" s="51"/>
    </row>
    <row r="50" spans="1:7" x14ac:dyDescent="0.25">
      <c r="A50" s="51" t="s">
        <v>503</v>
      </c>
      <c r="B50" s="51" t="s">
        <v>1874</v>
      </c>
      <c r="C50" s="122">
        <v>0</v>
      </c>
      <c r="D50" s="122">
        <v>0</v>
      </c>
      <c r="E50" s="122"/>
      <c r="F50" s="122">
        <v>0</v>
      </c>
      <c r="G50" s="51"/>
    </row>
    <row r="51" spans="1:7" x14ac:dyDescent="0.25">
      <c r="A51" s="51" t="s">
        <v>504</v>
      </c>
      <c r="B51" s="51" t="s">
        <v>505</v>
      </c>
      <c r="C51" s="122">
        <v>1</v>
      </c>
      <c r="D51" s="122">
        <v>1</v>
      </c>
      <c r="E51" s="122"/>
      <c r="F51" s="122">
        <v>1</v>
      </c>
      <c r="G51" s="51"/>
    </row>
    <row r="52" spans="1:7" x14ac:dyDescent="0.25">
      <c r="A52" s="51" t="s">
        <v>506</v>
      </c>
      <c r="B52" s="51" t="s">
        <v>507</v>
      </c>
      <c r="C52" s="122">
        <v>0</v>
      </c>
      <c r="D52" s="122">
        <v>0</v>
      </c>
      <c r="E52" s="122"/>
      <c r="F52" s="122">
        <v>0</v>
      </c>
      <c r="G52" s="51"/>
    </row>
    <row r="53" spans="1:7" x14ac:dyDescent="0.25">
      <c r="A53" s="51" t="s">
        <v>508</v>
      </c>
      <c r="B53" s="51" t="s">
        <v>509</v>
      </c>
      <c r="C53" s="122">
        <v>0</v>
      </c>
      <c r="D53" s="122">
        <v>0</v>
      </c>
      <c r="E53" s="122"/>
      <c r="F53" s="122">
        <v>0</v>
      </c>
      <c r="G53" s="51"/>
    </row>
    <row r="54" spans="1:7" x14ac:dyDescent="0.25">
      <c r="A54" s="51" t="s">
        <v>510</v>
      </c>
      <c r="B54" s="51" t="s">
        <v>511</v>
      </c>
      <c r="C54" s="122">
        <v>0</v>
      </c>
      <c r="D54" s="122">
        <v>0</v>
      </c>
      <c r="E54" s="122"/>
      <c r="F54" s="122">
        <v>0</v>
      </c>
      <c r="G54" s="51"/>
    </row>
    <row r="55" spans="1:7" x14ac:dyDescent="0.25">
      <c r="A55" s="51" t="s">
        <v>512</v>
      </c>
      <c r="B55" s="51" t="s">
        <v>513</v>
      </c>
      <c r="C55" s="122">
        <v>0</v>
      </c>
      <c r="D55" s="122">
        <v>0</v>
      </c>
      <c r="E55" s="122"/>
      <c r="F55" s="122">
        <v>0</v>
      </c>
      <c r="G55" s="51"/>
    </row>
    <row r="56" spans="1:7" x14ac:dyDescent="0.25">
      <c r="A56" s="51" t="s">
        <v>514</v>
      </c>
      <c r="B56" s="51" t="s">
        <v>515</v>
      </c>
      <c r="C56" s="122">
        <v>0</v>
      </c>
      <c r="D56" s="122">
        <v>0</v>
      </c>
      <c r="E56" s="122"/>
      <c r="F56" s="122">
        <v>0</v>
      </c>
      <c r="G56" s="51"/>
    </row>
    <row r="57" spans="1:7" x14ac:dyDescent="0.25">
      <c r="A57" s="51" t="s">
        <v>516</v>
      </c>
      <c r="B57" s="51" t="s">
        <v>517</v>
      </c>
      <c r="C57" s="122">
        <v>0</v>
      </c>
      <c r="D57" s="122">
        <v>0</v>
      </c>
      <c r="E57" s="122"/>
      <c r="F57" s="122">
        <v>0</v>
      </c>
      <c r="G57" s="51"/>
    </row>
    <row r="58" spans="1:7" x14ac:dyDescent="0.25">
      <c r="A58" s="51" t="s">
        <v>518</v>
      </c>
      <c r="B58" s="51" t="s">
        <v>519</v>
      </c>
      <c r="C58" s="122">
        <v>0</v>
      </c>
      <c r="D58" s="122">
        <v>0</v>
      </c>
      <c r="E58" s="122"/>
      <c r="F58" s="122">
        <v>0</v>
      </c>
      <c r="G58" s="51"/>
    </row>
    <row r="59" spans="1:7" x14ac:dyDescent="0.25">
      <c r="A59" s="51" t="s">
        <v>520</v>
      </c>
      <c r="B59" s="51" t="s">
        <v>521</v>
      </c>
      <c r="C59" s="122">
        <v>0</v>
      </c>
      <c r="D59" s="122">
        <v>0</v>
      </c>
      <c r="E59" s="122"/>
      <c r="F59" s="122">
        <v>0</v>
      </c>
      <c r="G59" s="51"/>
    </row>
    <row r="60" spans="1:7" x14ac:dyDescent="0.25">
      <c r="A60" s="51" t="s">
        <v>522</v>
      </c>
      <c r="B60" s="51" t="s">
        <v>3</v>
      </c>
      <c r="C60" s="122">
        <v>0</v>
      </c>
      <c r="D60" s="122">
        <v>0</v>
      </c>
      <c r="E60" s="122"/>
      <c r="F60" s="122">
        <v>0</v>
      </c>
      <c r="G60" s="51"/>
    </row>
    <row r="61" spans="1:7" x14ac:dyDescent="0.25">
      <c r="A61" s="51" t="s">
        <v>523</v>
      </c>
      <c r="B61" s="51" t="s">
        <v>524</v>
      </c>
      <c r="C61" s="122">
        <v>0</v>
      </c>
      <c r="D61" s="122">
        <v>0</v>
      </c>
      <c r="E61" s="122"/>
      <c r="F61" s="122">
        <v>0</v>
      </c>
      <c r="G61" s="51"/>
    </row>
    <row r="62" spans="1:7" x14ac:dyDescent="0.25">
      <c r="A62" s="51" t="s">
        <v>525</v>
      </c>
      <c r="B62" s="51" t="s">
        <v>526</v>
      </c>
      <c r="C62" s="122">
        <v>0</v>
      </c>
      <c r="D62" s="122">
        <v>0</v>
      </c>
      <c r="E62" s="122"/>
      <c r="F62" s="122">
        <v>0</v>
      </c>
      <c r="G62" s="51"/>
    </row>
    <row r="63" spans="1:7" x14ac:dyDescent="0.25">
      <c r="A63" s="51" t="s">
        <v>527</v>
      </c>
      <c r="B63" s="51" t="s">
        <v>528</v>
      </c>
      <c r="C63" s="122">
        <v>0</v>
      </c>
      <c r="D63" s="122">
        <v>0</v>
      </c>
      <c r="E63" s="122"/>
      <c r="F63" s="122">
        <v>0</v>
      </c>
      <c r="G63" s="51"/>
    </row>
    <row r="64" spans="1:7" x14ac:dyDescent="0.25">
      <c r="A64" s="51" t="s">
        <v>529</v>
      </c>
      <c r="B64" s="51" t="s">
        <v>530</v>
      </c>
      <c r="C64" s="122">
        <v>0</v>
      </c>
      <c r="D64" s="122">
        <v>0</v>
      </c>
      <c r="E64" s="122"/>
      <c r="F64" s="122">
        <v>0</v>
      </c>
      <c r="G64" s="51"/>
    </row>
    <row r="65" spans="1:7" x14ac:dyDescent="0.25">
      <c r="A65" s="51" t="s">
        <v>531</v>
      </c>
      <c r="B65" s="51" t="s">
        <v>532</v>
      </c>
      <c r="C65" s="122">
        <v>0</v>
      </c>
      <c r="D65" s="122">
        <v>0</v>
      </c>
      <c r="E65" s="122"/>
      <c r="F65" s="122">
        <v>0</v>
      </c>
      <c r="G65" s="51"/>
    </row>
    <row r="66" spans="1:7" x14ac:dyDescent="0.25">
      <c r="A66" s="51" t="s">
        <v>533</v>
      </c>
      <c r="B66" s="51" t="s">
        <v>534</v>
      </c>
      <c r="C66" s="122">
        <v>0</v>
      </c>
      <c r="D66" s="122">
        <v>0</v>
      </c>
      <c r="E66" s="122"/>
      <c r="F66" s="122">
        <v>0</v>
      </c>
      <c r="G66" s="51"/>
    </row>
    <row r="67" spans="1:7" x14ac:dyDescent="0.25">
      <c r="A67" s="51" t="s">
        <v>535</v>
      </c>
      <c r="B67" s="51" t="s">
        <v>536</v>
      </c>
      <c r="C67" s="122">
        <v>0</v>
      </c>
      <c r="D67" s="122">
        <v>0</v>
      </c>
      <c r="E67" s="122"/>
      <c r="F67" s="122">
        <v>0</v>
      </c>
      <c r="G67" s="51"/>
    </row>
    <row r="68" spans="1:7" x14ac:dyDescent="0.25">
      <c r="A68" s="51" t="s">
        <v>537</v>
      </c>
      <c r="B68" s="51" t="s">
        <v>538</v>
      </c>
      <c r="C68" s="122">
        <v>0</v>
      </c>
      <c r="D68" s="122">
        <v>0</v>
      </c>
      <c r="E68" s="122"/>
      <c r="F68" s="122">
        <v>0</v>
      </c>
      <c r="G68" s="51"/>
    </row>
    <row r="69" spans="1:7" x14ac:dyDescent="0.25">
      <c r="A69" s="51" t="s">
        <v>539</v>
      </c>
      <c r="B69" s="51" t="s">
        <v>540</v>
      </c>
      <c r="C69" s="122">
        <v>0</v>
      </c>
      <c r="D69" s="122">
        <v>0</v>
      </c>
      <c r="E69" s="122"/>
      <c r="F69" s="122">
        <v>0</v>
      </c>
      <c r="G69" s="51"/>
    </row>
    <row r="70" spans="1:7" x14ac:dyDescent="0.25">
      <c r="A70" s="51" t="s">
        <v>541</v>
      </c>
      <c r="B70" s="51" t="s">
        <v>542</v>
      </c>
      <c r="C70" s="122">
        <v>0</v>
      </c>
      <c r="D70" s="122">
        <v>0</v>
      </c>
      <c r="E70" s="122"/>
      <c r="F70" s="122">
        <v>0</v>
      </c>
      <c r="G70" s="51"/>
    </row>
    <row r="71" spans="1:7" x14ac:dyDescent="0.25">
      <c r="A71" s="51" t="s">
        <v>543</v>
      </c>
      <c r="B71" s="51" t="s">
        <v>6</v>
      </c>
      <c r="C71" s="122">
        <v>0</v>
      </c>
      <c r="D71" s="122">
        <v>0</v>
      </c>
      <c r="E71" s="122"/>
      <c r="F71" s="122">
        <v>0</v>
      </c>
      <c r="G71" s="51"/>
    </row>
    <row r="72" spans="1:7" x14ac:dyDescent="0.25">
      <c r="A72" s="51" t="s">
        <v>544</v>
      </c>
      <c r="B72" s="92" t="s">
        <v>307</v>
      </c>
      <c r="C72" s="121">
        <f>SUM(C73:C75)</f>
        <v>0</v>
      </c>
      <c r="D72" s="121">
        <f>SUM(D73:D75)</f>
        <v>0</v>
      </c>
      <c r="E72" s="122"/>
      <c r="F72" s="121">
        <f>SUM(F73:F75)</f>
        <v>0</v>
      </c>
      <c r="G72" s="51"/>
    </row>
    <row r="73" spans="1:7" x14ac:dyDescent="0.25">
      <c r="A73" s="51" t="s">
        <v>546</v>
      </c>
      <c r="B73" s="51" t="s">
        <v>548</v>
      </c>
      <c r="C73" s="122">
        <v>0</v>
      </c>
      <c r="D73" s="122">
        <v>0</v>
      </c>
      <c r="E73" s="122"/>
      <c r="F73" s="122">
        <v>0</v>
      </c>
      <c r="G73" s="51"/>
    </row>
    <row r="74" spans="1:7" x14ac:dyDescent="0.25">
      <c r="A74" s="51" t="s">
        <v>547</v>
      </c>
      <c r="B74" s="51" t="s">
        <v>550</v>
      </c>
      <c r="C74" s="122">
        <v>0</v>
      </c>
      <c r="D74" s="122">
        <v>0</v>
      </c>
      <c r="E74" s="122"/>
      <c r="F74" s="122">
        <v>0</v>
      </c>
      <c r="G74" s="51"/>
    </row>
    <row r="75" spans="1:7" x14ac:dyDescent="0.25">
      <c r="A75" s="51" t="s">
        <v>549</v>
      </c>
      <c r="B75" s="51" t="s">
        <v>2</v>
      </c>
      <c r="C75" s="122">
        <v>0</v>
      </c>
      <c r="D75" s="122">
        <v>0</v>
      </c>
      <c r="E75" s="122"/>
      <c r="F75" s="122">
        <v>0</v>
      </c>
      <c r="G75" s="51"/>
    </row>
    <row r="76" spans="1:7" x14ac:dyDescent="0.25">
      <c r="A76" s="51" t="s">
        <v>1164</v>
      </c>
      <c r="B76" s="92" t="s">
        <v>137</v>
      </c>
      <c r="C76" s="121">
        <f>SUM(C77:C87)</f>
        <v>0</v>
      </c>
      <c r="D76" s="121">
        <f>SUM(D77:D87)</f>
        <v>0</v>
      </c>
      <c r="E76" s="122"/>
      <c r="F76" s="121">
        <f>SUM(F77:F87)</f>
        <v>0</v>
      </c>
      <c r="G76" s="51"/>
    </row>
    <row r="77" spans="1:7" x14ac:dyDescent="0.25">
      <c r="A77" s="51" t="s">
        <v>551</v>
      </c>
      <c r="B77" s="68" t="s">
        <v>309</v>
      </c>
      <c r="C77" s="122">
        <v>0</v>
      </c>
      <c r="D77" s="122">
        <v>0</v>
      </c>
      <c r="E77" s="122"/>
      <c r="F77" s="122">
        <v>0</v>
      </c>
      <c r="G77" s="51"/>
    </row>
    <row r="78" spans="1:7" x14ac:dyDescent="0.25">
      <c r="A78" s="51" t="s">
        <v>552</v>
      </c>
      <c r="B78" s="51" t="s">
        <v>545</v>
      </c>
      <c r="C78" s="122">
        <v>0</v>
      </c>
      <c r="D78" s="122">
        <v>0</v>
      </c>
      <c r="E78" s="122"/>
      <c r="F78" s="122">
        <v>0</v>
      </c>
      <c r="G78" s="51"/>
    </row>
    <row r="79" spans="1:7" x14ac:dyDescent="0.25">
      <c r="A79" s="51" t="s">
        <v>553</v>
      </c>
      <c r="B79" s="68" t="s">
        <v>311</v>
      </c>
      <c r="C79" s="122">
        <v>0</v>
      </c>
      <c r="D79" s="122">
        <v>0</v>
      </c>
      <c r="E79" s="122"/>
      <c r="F79" s="122">
        <v>0</v>
      </c>
      <c r="G79" s="51"/>
    </row>
    <row r="80" spans="1:7" x14ac:dyDescent="0.25">
      <c r="A80" s="51" t="s">
        <v>554</v>
      </c>
      <c r="B80" s="68" t="s">
        <v>313</v>
      </c>
      <c r="C80" s="122">
        <v>0</v>
      </c>
      <c r="D80" s="122">
        <v>0</v>
      </c>
      <c r="E80" s="122"/>
      <c r="F80" s="122">
        <v>0</v>
      </c>
      <c r="G80" s="51"/>
    </row>
    <row r="81" spans="1:7" x14ac:dyDescent="0.25">
      <c r="A81" s="51" t="s">
        <v>555</v>
      </c>
      <c r="B81" s="68" t="s">
        <v>12</v>
      </c>
      <c r="C81" s="122">
        <v>0</v>
      </c>
      <c r="D81" s="122">
        <v>0</v>
      </c>
      <c r="E81" s="122"/>
      <c r="F81" s="122">
        <v>0</v>
      </c>
      <c r="G81" s="51"/>
    </row>
    <row r="82" spans="1:7" x14ac:dyDescent="0.25">
      <c r="A82" s="51" t="s">
        <v>556</v>
      </c>
      <c r="B82" s="68" t="s">
        <v>316</v>
      </c>
      <c r="C82" s="122">
        <v>0</v>
      </c>
      <c r="D82" s="122">
        <v>0</v>
      </c>
      <c r="E82" s="122"/>
      <c r="F82" s="122">
        <v>0</v>
      </c>
      <c r="G82" s="51"/>
    </row>
    <row r="83" spans="1:7" x14ac:dyDescent="0.25">
      <c r="A83" s="51" t="s">
        <v>557</v>
      </c>
      <c r="B83" s="68" t="s">
        <v>318</v>
      </c>
      <c r="C83" s="122">
        <v>0</v>
      </c>
      <c r="D83" s="122">
        <v>0</v>
      </c>
      <c r="E83" s="122"/>
      <c r="F83" s="122">
        <v>0</v>
      </c>
      <c r="G83" s="51"/>
    </row>
    <row r="84" spans="1:7" x14ac:dyDescent="0.25">
      <c r="A84" s="51" t="s">
        <v>558</v>
      </c>
      <c r="B84" s="68" t="s">
        <v>320</v>
      </c>
      <c r="C84" s="122">
        <v>0</v>
      </c>
      <c r="D84" s="122">
        <v>0</v>
      </c>
      <c r="E84" s="122"/>
      <c r="F84" s="122">
        <v>0</v>
      </c>
      <c r="G84" s="51"/>
    </row>
    <row r="85" spans="1:7" x14ac:dyDescent="0.25">
      <c r="A85" s="51" t="s">
        <v>559</v>
      </c>
      <c r="B85" s="68" t="s">
        <v>322</v>
      </c>
      <c r="C85" s="122">
        <v>0</v>
      </c>
      <c r="D85" s="122">
        <v>0</v>
      </c>
      <c r="E85" s="122"/>
      <c r="F85" s="122">
        <v>0</v>
      </c>
      <c r="G85" s="51"/>
    </row>
    <row r="86" spans="1:7" x14ac:dyDescent="0.25">
      <c r="A86" s="51" t="s">
        <v>560</v>
      </c>
      <c r="B86" s="68" t="s">
        <v>324</v>
      </c>
      <c r="C86" s="122">
        <v>0</v>
      </c>
      <c r="D86" s="122">
        <v>0</v>
      </c>
      <c r="E86" s="122"/>
      <c r="F86" s="122">
        <v>0</v>
      </c>
      <c r="G86" s="51"/>
    </row>
    <row r="87" spans="1:7" x14ac:dyDescent="0.25">
      <c r="A87" s="51" t="s">
        <v>561</v>
      </c>
      <c r="B87" s="68" t="s">
        <v>137</v>
      </c>
      <c r="C87" s="122">
        <v>0</v>
      </c>
      <c r="D87" s="122">
        <v>0</v>
      </c>
      <c r="E87" s="122"/>
      <c r="F87" s="122">
        <v>0</v>
      </c>
      <c r="G87" s="51"/>
    </row>
    <row r="88" spans="1:7" hidden="1" outlineLevel="1" x14ac:dyDescent="0.25">
      <c r="A88" s="51" t="s">
        <v>562</v>
      </c>
      <c r="B88" s="79" t="s">
        <v>141</v>
      </c>
      <c r="C88" s="122"/>
      <c r="D88" s="122"/>
      <c r="E88" s="122"/>
      <c r="F88" s="122"/>
      <c r="G88" s="51"/>
    </row>
    <row r="89" spans="1:7" hidden="1" outlineLevel="1" x14ac:dyDescent="0.25">
      <c r="A89" s="51" t="s">
        <v>563</v>
      </c>
      <c r="B89" s="79" t="s">
        <v>141</v>
      </c>
      <c r="C89" s="122"/>
      <c r="D89" s="122"/>
      <c r="E89" s="122"/>
      <c r="F89" s="122"/>
      <c r="G89" s="51"/>
    </row>
    <row r="90" spans="1:7" hidden="1" outlineLevel="1" x14ac:dyDescent="0.25">
      <c r="A90" s="51" t="s">
        <v>564</v>
      </c>
      <c r="B90" s="79" t="s">
        <v>141</v>
      </c>
      <c r="C90" s="122"/>
      <c r="D90" s="122"/>
      <c r="E90" s="122"/>
      <c r="F90" s="122"/>
      <c r="G90" s="51"/>
    </row>
    <row r="91" spans="1:7" hidden="1" outlineLevel="1" x14ac:dyDescent="0.25">
      <c r="A91" s="51" t="s">
        <v>565</v>
      </c>
      <c r="B91" s="79" t="s">
        <v>141</v>
      </c>
      <c r="C91" s="122"/>
      <c r="D91" s="122"/>
      <c r="E91" s="122"/>
      <c r="F91" s="122"/>
      <c r="G91" s="51"/>
    </row>
    <row r="92" spans="1:7" hidden="1" outlineLevel="1" x14ac:dyDescent="0.25">
      <c r="A92" s="51" t="s">
        <v>566</v>
      </c>
      <c r="B92" s="79" t="s">
        <v>141</v>
      </c>
      <c r="C92" s="122"/>
      <c r="D92" s="122"/>
      <c r="E92" s="122"/>
      <c r="F92" s="122"/>
      <c r="G92" s="51"/>
    </row>
    <row r="93" spans="1:7" hidden="1" outlineLevel="1" x14ac:dyDescent="0.25">
      <c r="A93" s="51" t="s">
        <v>567</v>
      </c>
      <c r="B93" s="79" t="s">
        <v>141</v>
      </c>
      <c r="C93" s="122"/>
      <c r="D93" s="122"/>
      <c r="E93" s="122"/>
      <c r="F93" s="122"/>
      <c r="G93" s="51"/>
    </row>
    <row r="94" spans="1:7" hidden="1" outlineLevel="1" x14ac:dyDescent="0.25">
      <c r="A94" s="51" t="s">
        <v>568</v>
      </c>
      <c r="B94" s="79" t="s">
        <v>141</v>
      </c>
      <c r="C94" s="122"/>
      <c r="D94" s="122"/>
      <c r="E94" s="122"/>
      <c r="F94" s="122"/>
      <c r="G94" s="51"/>
    </row>
    <row r="95" spans="1:7" hidden="1" outlineLevel="1" x14ac:dyDescent="0.25">
      <c r="A95" s="51" t="s">
        <v>569</v>
      </c>
      <c r="B95" s="79" t="s">
        <v>141</v>
      </c>
      <c r="C95" s="122"/>
      <c r="D95" s="122"/>
      <c r="E95" s="122"/>
      <c r="F95" s="122"/>
      <c r="G95" s="51"/>
    </row>
    <row r="96" spans="1:7" hidden="1" outlineLevel="1" x14ac:dyDescent="0.25">
      <c r="A96" s="51" t="s">
        <v>570</v>
      </c>
      <c r="B96" s="79" t="s">
        <v>141</v>
      </c>
      <c r="C96" s="122"/>
      <c r="D96" s="122"/>
      <c r="E96" s="122"/>
      <c r="F96" s="122"/>
      <c r="G96" s="51"/>
    </row>
    <row r="97" spans="1:7" hidden="1" outlineLevel="1" x14ac:dyDescent="0.25">
      <c r="A97" s="51" t="s">
        <v>571</v>
      </c>
      <c r="B97" s="79" t="s">
        <v>141</v>
      </c>
      <c r="C97" s="122"/>
      <c r="D97" s="122"/>
      <c r="E97" s="122"/>
      <c r="F97" s="122"/>
      <c r="G97" s="51"/>
    </row>
    <row r="98" spans="1:7" ht="15" customHeight="1" collapsed="1" x14ac:dyDescent="0.25">
      <c r="A98" s="70"/>
      <c r="B98" s="130" t="s">
        <v>1175</v>
      </c>
      <c r="C98" s="70" t="s">
        <v>480</v>
      </c>
      <c r="D98" s="70" t="s">
        <v>481</v>
      </c>
      <c r="E98" s="72"/>
      <c r="F98" s="73" t="s">
        <v>448</v>
      </c>
      <c r="G98" s="73"/>
    </row>
    <row r="99" spans="1:7" x14ac:dyDescent="0.25">
      <c r="A99" s="51" t="s">
        <v>572</v>
      </c>
      <c r="B99" s="68" t="s">
        <v>2421</v>
      </c>
      <c r="C99" s="122">
        <v>0.18241956648630811</v>
      </c>
      <c r="D99" s="122">
        <v>0.27503133220491116</v>
      </c>
      <c r="E99" s="122"/>
      <c r="F99" s="122">
        <v>0.22543168749466294</v>
      </c>
      <c r="G99" s="51"/>
    </row>
    <row r="100" spans="1:7" x14ac:dyDescent="0.25">
      <c r="A100" s="51" t="s">
        <v>574</v>
      </c>
      <c r="B100" s="68" t="s">
        <v>2422</v>
      </c>
      <c r="C100" s="122">
        <v>0.19758429286611051</v>
      </c>
      <c r="D100" s="122">
        <v>5.396611815109429E-2</v>
      </c>
      <c r="E100" s="122"/>
      <c r="F100" s="122">
        <v>0.13088302373567565</v>
      </c>
      <c r="G100" s="51"/>
    </row>
    <row r="101" spans="1:7" x14ac:dyDescent="0.25">
      <c r="A101" s="51" t="s">
        <v>575</v>
      </c>
      <c r="B101" s="68" t="s">
        <v>2423</v>
      </c>
      <c r="C101" s="122">
        <v>0.11153447791135686</v>
      </c>
      <c r="D101" s="122">
        <v>0.2225455459322033</v>
      </c>
      <c r="E101" s="122"/>
      <c r="F101" s="122">
        <v>0.16309187403624503</v>
      </c>
      <c r="G101" s="51"/>
    </row>
    <row r="102" spans="1:7" x14ac:dyDescent="0.25">
      <c r="A102" s="51" t="s">
        <v>576</v>
      </c>
      <c r="B102" s="68" t="s">
        <v>2424</v>
      </c>
      <c r="C102" s="122">
        <v>0.29866585265570261</v>
      </c>
      <c r="D102" s="122">
        <v>0.37304006410624929</v>
      </c>
      <c r="E102" s="122"/>
      <c r="F102" s="122">
        <v>0.33320781995316123</v>
      </c>
      <c r="G102" s="51"/>
    </row>
    <row r="103" spans="1:7" x14ac:dyDescent="0.25">
      <c r="A103" s="51" t="s">
        <v>577</v>
      </c>
      <c r="B103" s="68" t="s">
        <v>2425</v>
      </c>
      <c r="C103" s="122">
        <v>0.20979581008052178</v>
      </c>
      <c r="D103" s="122">
        <v>7.54169396055418E-2</v>
      </c>
      <c r="E103" s="122"/>
      <c r="F103" s="122">
        <v>0.14738559478025506</v>
      </c>
      <c r="G103" s="51"/>
    </row>
    <row r="104" spans="1:7" hidden="1" x14ac:dyDescent="0.25">
      <c r="A104" s="51" t="s">
        <v>578</v>
      </c>
      <c r="B104" s="68"/>
      <c r="C104" s="122"/>
      <c r="D104" s="122"/>
      <c r="E104" s="122"/>
      <c r="F104" s="122"/>
      <c r="G104" s="51"/>
    </row>
    <row r="105" spans="1:7" hidden="1" x14ac:dyDescent="0.25">
      <c r="A105" s="51" t="s">
        <v>579</v>
      </c>
      <c r="B105" s="68" t="s">
        <v>573</v>
      </c>
      <c r="C105" s="122" t="s">
        <v>81</v>
      </c>
      <c r="D105" s="122" t="s">
        <v>81</v>
      </c>
      <c r="E105" s="122"/>
      <c r="F105" s="122" t="s">
        <v>81</v>
      </c>
      <c r="G105" s="51"/>
    </row>
    <row r="106" spans="1:7" hidden="1" x14ac:dyDescent="0.25">
      <c r="A106" s="51" t="s">
        <v>580</v>
      </c>
      <c r="B106" s="68" t="s">
        <v>573</v>
      </c>
      <c r="C106" s="122" t="s">
        <v>81</v>
      </c>
      <c r="D106" s="122" t="s">
        <v>81</v>
      </c>
      <c r="E106" s="122"/>
      <c r="F106" s="122" t="s">
        <v>81</v>
      </c>
      <c r="G106" s="51"/>
    </row>
    <row r="107" spans="1:7" hidden="1" x14ac:dyDescent="0.25">
      <c r="A107" s="51" t="s">
        <v>581</v>
      </c>
      <c r="B107" s="68" t="s">
        <v>573</v>
      </c>
      <c r="C107" s="122" t="s">
        <v>81</v>
      </c>
      <c r="D107" s="122" t="s">
        <v>81</v>
      </c>
      <c r="E107" s="122"/>
      <c r="F107" s="122" t="s">
        <v>81</v>
      </c>
      <c r="G107" s="51"/>
    </row>
    <row r="108" spans="1:7" hidden="1" x14ac:dyDescent="0.25">
      <c r="A108" s="51" t="s">
        <v>582</v>
      </c>
      <c r="B108" s="68" t="s">
        <v>573</v>
      </c>
      <c r="C108" s="122" t="s">
        <v>81</v>
      </c>
      <c r="D108" s="122" t="s">
        <v>81</v>
      </c>
      <c r="E108" s="122"/>
      <c r="F108" s="122" t="s">
        <v>81</v>
      </c>
      <c r="G108" s="51"/>
    </row>
    <row r="109" spans="1:7" hidden="1" x14ac:dyDescent="0.25">
      <c r="A109" s="51" t="s">
        <v>583</v>
      </c>
      <c r="B109" s="68" t="s">
        <v>573</v>
      </c>
      <c r="C109" s="122" t="s">
        <v>81</v>
      </c>
      <c r="D109" s="122" t="s">
        <v>81</v>
      </c>
      <c r="E109" s="122"/>
      <c r="F109" s="122" t="s">
        <v>81</v>
      </c>
      <c r="G109" s="51"/>
    </row>
    <row r="110" spans="1:7" hidden="1" x14ac:dyDescent="0.25">
      <c r="A110" s="51" t="s">
        <v>584</v>
      </c>
      <c r="B110" s="68" t="s">
        <v>573</v>
      </c>
      <c r="C110" s="122" t="s">
        <v>81</v>
      </c>
      <c r="D110" s="122" t="s">
        <v>81</v>
      </c>
      <c r="E110" s="122"/>
      <c r="F110" s="122" t="s">
        <v>81</v>
      </c>
      <c r="G110" s="51"/>
    </row>
    <row r="111" spans="1:7" hidden="1" x14ac:dyDescent="0.25">
      <c r="A111" s="51" t="s">
        <v>585</v>
      </c>
      <c r="B111" s="68" t="s">
        <v>573</v>
      </c>
      <c r="C111" s="122" t="s">
        <v>81</v>
      </c>
      <c r="D111" s="122" t="s">
        <v>81</v>
      </c>
      <c r="E111" s="122"/>
      <c r="F111" s="122" t="s">
        <v>81</v>
      </c>
      <c r="G111" s="51"/>
    </row>
    <row r="112" spans="1:7" hidden="1" x14ac:dyDescent="0.25">
      <c r="A112" s="51" t="s">
        <v>586</v>
      </c>
      <c r="B112" s="68" t="s">
        <v>573</v>
      </c>
      <c r="C112" s="122" t="s">
        <v>81</v>
      </c>
      <c r="D112" s="122" t="s">
        <v>81</v>
      </c>
      <c r="E112" s="122"/>
      <c r="F112" s="122" t="s">
        <v>81</v>
      </c>
      <c r="G112" s="51"/>
    </row>
    <row r="113" spans="1:7" hidden="1" x14ac:dyDescent="0.25">
      <c r="A113" s="51" t="s">
        <v>587</v>
      </c>
      <c r="B113" s="68" t="s">
        <v>573</v>
      </c>
      <c r="C113" s="122" t="s">
        <v>81</v>
      </c>
      <c r="D113" s="122" t="s">
        <v>81</v>
      </c>
      <c r="E113" s="122"/>
      <c r="F113" s="122" t="s">
        <v>81</v>
      </c>
      <c r="G113" s="51"/>
    </row>
    <row r="114" spans="1:7" hidden="1" x14ac:dyDescent="0.25">
      <c r="A114" s="51" t="s">
        <v>588</v>
      </c>
      <c r="B114" s="68" t="s">
        <v>573</v>
      </c>
      <c r="C114" s="122" t="s">
        <v>81</v>
      </c>
      <c r="D114" s="122" t="s">
        <v>81</v>
      </c>
      <c r="E114" s="122"/>
      <c r="F114" s="122" t="s">
        <v>81</v>
      </c>
      <c r="G114" s="51"/>
    </row>
    <row r="115" spans="1:7" hidden="1" x14ac:dyDescent="0.25">
      <c r="A115" s="51" t="s">
        <v>589</v>
      </c>
      <c r="B115" s="68" t="s">
        <v>573</v>
      </c>
      <c r="C115" s="122" t="s">
        <v>81</v>
      </c>
      <c r="D115" s="122" t="s">
        <v>81</v>
      </c>
      <c r="E115" s="122"/>
      <c r="F115" s="122" t="s">
        <v>81</v>
      </c>
      <c r="G115" s="51"/>
    </row>
    <row r="116" spans="1:7" hidden="1" x14ac:dyDescent="0.25">
      <c r="A116" s="51" t="s">
        <v>590</v>
      </c>
      <c r="B116" s="68" t="s">
        <v>573</v>
      </c>
      <c r="C116" s="122" t="s">
        <v>81</v>
      </c>
      <c r="D116" s="122" t="s">
        <v>81</v>
      </c>
      <c r="E116" s="122"/>
      <c r="F116" s="122" t="s">
        <v>81</v>
      </c>
      <c r="G116" s="51"/>
    </row>
    <row r="117" spans="1:7" hidden="1" x14ac:dyDescent="0.25">
      <c r="A117" s="51" t="s">
        <v>591</v>
      </c>
      <c r="B117" s="68" t="s">
        <v>573</v>
      </c>
      <c r="C117" s="122" t="s">
        <v>81</v>
      </c>
      <c r="D117" s="122" t="s">
        <v>81</v>
      </c>
      <c r="E117" s="122"/>
      <c r="F117" s="122" t="s">
        <v>81</v>
      </c>
      <c r="G117" s="51"/>
    </row>
    <row r="118" spans="1:7" hidden="1" x14ac:dyDescent="0.25">
      <c r="A118" s="51" t="s">
        <v>592</v>
      </c>
      <c r="B118" s="68" t="s">
        <v>573</v>
      </c>
      <c r="C118" s="122" t="s">
        <v>81</v>
      </c>
      <c r="D118" s="122" t="s">
        <v>81</v>
      </c>
      <c r="E118" s="122"/>
      <c r="F118" s="122" t="s">
        <v>81</v>
      </c>
      <c r="G118" s="51"/>
    </row>
    <row r="119" spans="1:7" hidden="1" x14ac:dyDescent="0.25">
      <c r="A119" s="51" t="s">
        <v>593</v>
      </c>
      <c r="B119" s="68" t="s">
        <v>573</v>
      </c>
      <c r="C119" s="122" t="s">
        <v>81</v>
      </c>
      <c r="D119" s="122" t="s">
        <v>81</v>
      </c>
      <c r="E119" s="122"/>
      <c r="F119" s="122" t="s">
        <v>81</v>
      </c>
      <c r="G119" s="51"/>
    </row>
    <row r="120" spans="1:7" hidden="1" x14ac:dyDescent="0.25">
      <c r="A120" s="51" t="s">
        <v>594</v>
      </c>
      <c r="B120" s="68" t="s">
        <v>573</v>
      </c>
      <c r="C120" s="122" t="s">
        <v>81</v>
      </c>
      <c r="D120" s="122" t="s">
        <v>81</v>
      </c>
      <c r="E120" s="122"/>
      <c r="F120" s="122" t="s">
        <v>81</v>
      </c>
      <c r="G120" s="51"/>
    </row>
    <row r="121" spans="1:7" hidden="1" x14ac:dyDescent="0.25">
      <c r="A121" s="51" t="s">
        <v>595</v>
      </c>
      <c r="B121" s="68" t="s">
        <v>573</v>
      </c>
      <c r="C121" s="122" t="s">
        <v>81</v>
      </c>
      <c r="D121" s="122" t="s">
        <v>81</v>
      </c>
      <c r="E121" s="122"/>
      <c r="F121" s="122" t="s">
        <v>81</v>
      </c>
      <c r="G121" s="51"/>
    </row>
    <row r="122" spans="1:7" hidden="1" x14ac:dyDescent="0.25">
      <c r="A122" s="51" t="s">
        <v>596</v>
      </c>
      <c r="B122" s="68" t="s">
        <v>573</v>
      </c>
      <c r="C122" s="122" t="s">
        <v>81</v>
      </c>
      <c r="D122" s="122" t="s">
        <v>81</v>
      </c>
      <c r="E122" s="122"/>
      <c r="F122" s="122" t="s">
        <v>81</v>
      </c>
      <c r="G122" s="51"/>
    </row>
    <row r="123" spans="1:7" hidden="1" x14ac:dyDescent="0.25">
      <c r="A123" s="51" t="s">
        <v>597</v>
      </c>
      <c r="B123" s="68" t="s">
        <v>573</v>
      </c>
      <c r="C123" s="122" t="s">
        <v>81</v>
      </c>
      <c r="D123" s="122" t="s">
        <v>81</v>
      </c>
      <c r="E123" s="122"/>
      <c r="F123" s="122" t="s">
        <v>81</v>
      </c>
      <c r="G123" s="51"/>
    </row>
    <row r="124" spans="1:7" hidden="1" x14ac:dyDescent="0.25">
      <c r="A124" s="51" t="s">
        <v>598</v>
      </c>
      <c r="B124" s="68" t="s">
        <v>573</v>
      </c>
      <c r="C124" s="122" t="s">
        <v>81</v>
      </c>
      <c r="D124" s="122" t="s">
        <v>81</v>
      </c>
      <c r="E124" s="122"/>
      <c r="F124" s="122" t="s">
        <v>81</v>
      </c>
      <c r="G124" s="51"/>
    </row>
    <row r="125" spans="1:7" hidden="1" x14ac:dyDescent="0.25">
      <c r="A125" s="51" t="s">
        <v>599</v>
      </c>
      <c r="B125" s="68" t="s">
        <v>573</v>
      </c>
      <c r="C125" s="122" t="s">
        <v>81</v>
      </c>
      <c r="D125" s="122" t="s">
        <v>81</v>
      </c>
      <c r="E125" s="122"/>
      <c r="F125" s="122" t="s">
        <v>81</v>
      </c>
      <c r="G125" s="51"/>
    </row>
    <row r="126" spans="1:7" hidden="1" x14ac:dyDescent="0.25">
      <c r="A126" s="51" t="s">
        <v>600</v>
      </c>
      <c r="B126" s="68" t="s">
        <v>573</v>
      </c>
      <c r="C126" s="122" t="s">
        <v>81</v>
      </c>
      <c r="D126" s="122" t="s">
        <v>81</v>
      </c>
      <c r="E126" s="122"/>
      <c r="F126" s="122" t="s">
        <v>81</v>
      </c>
      <c r="G126" s="51"/>
    </row>
    <row r="127" spans="1:7" hidden="1" x14ac:dyDescent="0.25">
      <c r="A127" s="51" t="s">
        <v>601</v>
      </c>
      <c r="B127" s="68" t="s">
        <v>573</v>
      </c>
      <c r="C127" s="122" t="s">
        <v>81</v>
      </c>
      <c r="D127" s="122" t="s">
        <v>81</v>
      </c>
      <c r="E127" s="122"/>
      <c r="F127" s="122" t="s">
        <v>81</v>
      </c>
      <c r="G127" s="51"/>
    </row>
    <row r="128" spans="1:7" hidden="1" x14ac:dyDescent="0.25">
      <c r="A128" s="51" t="s">
        <v>602</v>
      </c>
      <c r="B128" s="68" t="s">
        <v>573</v>
      </c>
      <c r="C128" s="122" t="s">
        <v>81</v>
      </c>
      <c r="D128" s="122" t="s">
        <v>81</v>
      </c>
      <c r="E128" s="122"/>
      <c r="F128" s="122" t="s">
        <v>81</v>
      </c>
      <c r="G128" s="51"/>
    </row>
    <row r="129" spans="1:7" hidden="1" x14ac:dyDescent="0.25">
      <c r="A129" s="51" t="s">
        <v>603</v>
      </c>
      <c r="B129" s="68" t="s">
        <v>573</v>
      </c>
      <c r="C129" s="122" t="s">
        <v>81</v>
      </c>
      <c r="D129" s="122" t="s">
        <v>81</v>
      </c>
      <c r="E129" s="122"/>
      <c r="F129" s="122" t="s">
        <v>81</v>
      </c>
      <c r="G129" s="51"/>
    </row>
    <row r="130" spans="1:7" hidden="1" x14ac:dyDescent="0.25">
      <c r="A130" s="51" t="s">
        <v>1138</v>
      </c>
      <c r="B130" s="68" t="s">
        <v>573</v>
      </c>
      <c r="C130" s="122" t="s">
        <v>81</v>
      </c>
      <c r="D130" s="122" t="s">
        <v>81</v>
      </c>
      <c r="E130" s="122"/>
      <c r="F130" s="122" t="s">
        <v>81</v>
      </c>
      <c r="G130" s="51"/>
    </row>
    <row r="131" spans="1:7" hidden="1" x14ac:dyDescent="0.25">
      <c r="A131" s="51" t="s">
        <v>1139</v>
      </c>
      <c r="B131" s="68" t="s">
        <v>573</v>
      </c>
      <c r="C131" s="122" t="s">
        <v>81</v>
      </c>
      <c r="D131" s="122" t="s">
        <v>81</v>
      </c>
      <c r="E131" s="122"/>
      <c r="F131" s="122" t="s">
        <v>81</v>
      </c>
      <c r="G131" s="51"/>
    </row>
    <row r="132" spans="1:7" hidden="1" x14ac:dyDescent="0.25">
      <c r="A132" s="51" t="s">
        <v>1140</v>
      </c>
      <c r="B132" s="68" t="s">
        <v>573</v>
      </c>
      <c r="C132" s="122" t="s">
        <v>81</v>
      </c>
      <c r="D132" s="122" t="s">
        <v>81</v>
      </c>
      <c r="E132" s="122"/>
      <c r="F132" s="122" t="s">
        <v>81</v>
      </c>
      <c r="G132" s="51"/>
    </row>
    <row r="133" spans="1:7" hidden="1" x14ac:dyDescent="0.25">
      <c r="A133" s="51" t="s">
        <v>1141</v>
      </c>
      <c r="B133" s="68" t="s">
        <v>573</v>
      </c>
      <c r="C133" s="122" t="s">
        <v>81</v>
      </c>
      <c r="D133" s="122" t="s">
        <v>81</v>
      </c>
      <c r="E133" s="122"/>
      <c r="F133" s="122" t="s">
        <v>81</v>
      </c>
      <c r="G133" s="51"/>
    </row>
    <row r="134" spans="1:7" hidden="1" x14ac:dyDescent="0.25">
      <c r="A134" s="51" t="s">
        <v>1142</v>
      </c>
      <c r="B134" s="68" t="s">
        <v>573</v>
      </c>
      <c r="C134" s="122" t="s">
        <v>81</v>
      </c>
      <c r="D134" s="122" t="s">
        <v>81</v>
      </c>
      <c r="E134" s="122"/>
      <c r="F134" s="122" t="s">
        <v>81</v>
      </c>
      <c r="G134" s="51"/>
    </row>
    <row r="135" spans="1:7" hidden="1" x14ac:dyDescent="0.25">
      <c r="A135" s="51" t="s">
        <v>1143</v>
      </c>
      <c r="B135" s="68" t="s">
        <v>573</v>
      </c>
      <c r="C135" s="122" t="s">
        <v>81</v>
      </c>
      <c r="D135" s="122" t="s">
        <v>81</v>
      </c>
      <c r="E135" s="122"/>
      <c r="F135" s="122" t="s">
        <v>81</v>
      </c>
      <c r="G135" s="51"/>
    </row>
    <row r="136" spans="1:7" hidden="1" x14ac:dyDescent="0.25">
      <c r="A136" s="51" t="s">
        <v>1144</v>
      </c>
      <c r="B136" s="68" t="s">
        <v>573</v>
      </c>
      <c r="C136" s="122" t="s">
        <v>81</v>
      </c>
      <c r="D136" s="122" t="s">
        <v>81</v>
      </c>
      <c r="E136" s="122"/>
      <c r="F136" s="122" t="s">
        <v>81</v>
      </c>
      <c r="G136" s="51"/>
    </row>
    <row r="137" spans="1:7" hidden="1" x14ac:dyDescent="0.25">
      <c r="A137" s="51" t="s">
        <v>1145</v>
      </c>
      <c r="B137" s="68" t="s">
        <v>573</v>
      </c>
      <c r="C137" s="122" t="s">
        <v>81</v>
      </c>
      <c r="D137" s="122" t="s">
        <v>81</v>
      </c>
      <c r="E137" s="122"/>
      <c r="F137" s="122" t="s">
        <v>81</v>
      </c>
      <c r="G137" s="51"/>
    </row>
    <row r="138" spans="1:7" hidden="1" x14ac:dyDescent="0.25">
      <c r="A138" s="51" t="s">
        <v>1146</v>
      </c>
      <c r="B138" s="68" t="s">
        <v>573</v>
      </c>
      <c r="C138" s="122" t="s">
        <v>81</v>
      </c>
      <c r="D138" s="122" t="s">
        <v>81</v>
      </c>
      <c r="E138" s="122"/>
      <c r="F138" s="122" t="s">
        <v>81</v>
      </c>
      <c r="G138" s="51"/>
    </row>
    <row r="139" spans="1:7" hidden="1" x14ac:dyDescent="0.25">
      <c r="A139" s="51" t="s">
        <v>1147</v>
      </c>
      <c r="B139" s="68" t="s">
        <v>573</v>
      </c>
      <c r="C139" s="122" t="s">
        <v>81</v>
      </c>
      <c r="D139" s="122" t="s">
        <v>81</v>
      </c>
      <c r="E139" s="122"/>
      <c r="F139" s="122" t="s">
        <v>81</v>
      </c>
      <c r="G139" s="51"/>
    </row>
    <row r="140" spans="1:7" hidden="1" x14ac:dyDescent="0.25">
      <c r="A140" s="51" t="s">
        <v>1148</v>
      </c>
      <c r="B140" s="68" t="s">
        <v>573</v>
      </c>
      <c r="C140" s="122" t="s">
        <v>81</v>
      </c>
      <c r="D140" s="122" t="s">
        <v>81</v>
      </c>
      <c r="E140" s="122"/>
      <c r="F140" s="122" t="s">
        <v>81</v>
      </c>
      <c r="G140" s="51"/>
    </row>
    <row r="141" spans="1:7" hidden="1" x14ac:dyDescent="0.25">
      <c r="A141" s="51" t="s">
        <v>1149</v>
      </c>
      <c r="B141" s="68" t="s">
        <v>573</v>
      </c>
      <c r="C141" s="122" t="s">
        <v>81</v>
      </c>
      <c r="D141" s="122" t="s">
        <v>81</v>
      </c>
      <c r="E141" s="122"/>
      <c r="F141" s="122" t="s">
        <v>81</v>
      </c>
      <c r="G141" s="51"/>
    </row>
    <row r="142" spans="1:7" hidden="1" x14ac:dyDescent="0.25">
      <c r="A142" s="51" t="s">
        <v>1150</v>
      </c>
      <c r="B142" s="68" t="s">
        <v>573</v>
      </c>
      <c r="C142" s="122" t="s">
        <v>81</v>
      </c>
      <c r="D142" s="122" t="s">
        <v>81</v>
      </c>
      <c r="E142" s="122"/>
      <c r="F142" s="122" t="s">
        <v>81</v>
      </c>
      <c r="G142" s="51"/>
    </row>
    <row r="143" spans="1:7" hidden="1" x14ac:dyDescent="0.25">
      <c r="A143" s="51" t="s">
        <v>1151</v>
      </c>
      <c r="B143" s="68" t="s">
        <v>573</v>
      </c>
      <c r="C143" s="122" t="s">
        <v>81</v>
      </c>
      <c r="D143" s="122" t="s">
        <v>81</v>
      </c>
      <c r="E143" s="122"/>
      <c r="F143" s="122" t="s">
        <v>81</v>
      </c>
      <c r="G143" s="51"/>
    </row>
    <row r="144" spans="1:7" hidden="1" x14ac:dyDescent="0.25">
      <c r="A144" s="51" t="s">
        <v>1152</v>
      </c>
      <c r="B144" s="68" t="s">
        <v>573</v>
      </c>
      <c r="C144" s="122" t="s">
        <v>81</v>
      </c>
      <c r="D144" s="122" t="s">
        <v>81</v>
      </c>
      <c r="E144" s="122"/>
      <c r="F144" s="122" t="s">
        <v>81</v>
      </c>
      <c r="G144" s="51"/>
    </row>
    <row r="145" spans="1:7" hidden="1" x14ac:dyDescent="0.25">
      <c r="A145" s="51" t="s">
        <v>1153</v>
      </c>
      <c r="B145" s="68" t="s">
        <v>573</v>
      </c>
      <c r="C145" s="122" t="s">
        <v>81</v>
      </c>
      <c r="D145" s="122" t="s">
        <v>81</v>
      </c>
      <c r="E145" s="122"/>
      <c r="F145" s="122" t="s">
        <v>81</v>
      </c>
      <c r="G145" s="51"/>
    </row>
    <row r="146" spans="1:7" hidden="1" x14ac:dyDescent="0.25">
      <c r="A146" s="51" t="s">
        <v>1154</v>
      </c>
      <c r="B146" s="68" t="s">
        <v>573</v>
      </c>
      <c r="C146" s="122" t="s">
        <v>81</v>
      </c>
      <c r="D146" s="122" t="s">
        <v>81</v>
      </c>
      <c r="E146" s="122"/>
      <c r="F146" s="122" t="s">
        <v>81</v>
      </c>
      <c r="G146" s="51"/>
    </row>
    <row r="147" spans="1:7" hidden="1" x14ac:dyDescent="0.25">
      <c r="A147" s="51" t="s">
        <v>1155</v>
      </c>
      <c r="B147" s="68" t="s">
        <v>573</v>
      </c>
      <c r="C147" s="122" t="s">
        <v>81</v>
      </c>
      <c r="D147" s="122" t="s">
        <v>81</v>
      </c>
      <c r="E147" s="122"/>
      <c r="F147" s="122" t="s">
        <v>81</v>
      </c>
      <c r="G147" s="51"/>
    </row>
    <row r="148" spans="1:7" hidden="1" x14ac:dyDescent="0.25">
      <c r="A148" s="51" t="s">
        <v>1156</v>
      </c>
      <c r="B148" s="68" t="s">
        <v>573</v>
      </c>
      <c r="C148" s="122" t="s">
        <v>81</v>
      </c>
      <c r="D148" s="122" t="s">
        <v>81</v>
      </c>
      <c r="E148" s="122"/>
      <c r="F148" s="122" t="s">
        <v>81</v>
      </c>
      <c r="G148" s="51"/>
    </row>
    <row r="149" spans="1:7" ht="15" customHeight="1" x14ac:dyDescent="0.25">
      <c r="A149" s="70"/>
      <c r="B149" s="71" t="s">
        <v>604</v>
      </c>
      <c r="C149" s="70" t="s">
        <v>480</v>
      </c>
      <c r="D149" s="70" t="s">
        <v>481</v>
      </c>
      <c r="E149" s="72"/>
      <c r="F149" s="73" t="s">
        <v>448</v>
      </c>
      <c r="G149" s="73"/>
    </row>
    <row r="150" spans="1:7" x14ac:dyDescent="0.25">
      <c r="A150" s="51" t="s">
        <v>605</v>
      </c>
      <c r="B150" s="51" t="s">
        <v>606</v>
      </c>
      <c r="C150" s="122">
        <v>1</v>
      </c>
      <c r="D150" s="122">
        <v>1</v>
      </c>
      <c r="E150" s="123"/>
      <c r="F150" s="122">
        <v>1</v>
      </c>
    </row>
    <row r="151" spans="1:7" x14ac:dyDescent="0.25">
      <c r="A151" s="51" t="s">
        <v>607</v>
      </c>
      <c r="B151" s="51" t="s">
        <v>608</v>
      </c>
      <c r="C151" s="122">
        <f>C153+C154+C155+C156</f>
        <v>0</v>
      </c>
      <c r="D151" s="122">
        <f>D153+D154+D155+D156</f>
        <v>0</v>
      </c>
      <c r="E151" s="123"/>
      <c r="F151" s="122">
        <f>F153+F154+F155+F156</f>
        <v>0</v>
      </c>
    </row>
    <row r="152" spans="1:7" x14ac:dyDescent="0.25">
      <c r="A152" s="51" t="s">
        <v>609</v>
      </c>
      <c r="B152" s="51" t="s">
        <v>137</v>
      </c>
      <c r="C152" s="122">
        <v>0</v>
      </c>
      <c r="D152" s="122">
        <v>0</v>
      </c>
      <c r="E152" s="123"/>
      <c r="F152" s="122">
        <v>0</v>
      </c>
    </row>
    <row r="153" spans="1:7" outlineLevel="1" x14ac:dyDescent="0.25">
      <c r="A153" s="51" t="s">
        <v>610</v>
      </c>
      <c r="B153" s="51" t="s">
        <v>2426</v>
      </c>
      <c r="C153" s="122">
        <v>0</v>
      </c>
      <c r="D153" s="122">
        <v>0</v>
      </c>
      <c r="E153" s="123"/>
      <c r="F153" s="122">
        <v>0</v>
      </c>
    </row>
    <row r="154" spans="1:7" outlineLevel="1" x14ac:dyDescent="0.25">
      <c r="A154" s="51" t="s">
        <v>611</v>
      </c>
      <c r="B154" s="51" t="s">
        <v>2427</v>
      </c>
      <c r="C154" s="122">
        <v>0</v>
      </c>
      <c r="D154" s="122">
        <v>0</v>
      </c>
      <c r="E154" s="123"/>
      <c r="F154" s="122">
        <v>0</v>
      </c>
    </row>
    <row r="155" spans="1:7" outlineLevel="1" x14ac:dyDescent="0.25">
      <c r="A155" s="51" t="s">
        <v>612</v>
      </c>
      <c r="B155" s="51" t="s">
        <v>2428</v>
      </c>
      <c r="C155" s="122">
        <v>0</v>
      </c>
      <c r="D155" s="122">
        <v>0</v>
      </c>
      <c r="E155" s="123"/>
      <c r="F155" s="122">
        <v>0</v>
      </c>
    </row>
    <row r="156" spans="1:7" outlineLevel="1" x14ac:dyDescent="0.25">
      <c r="A156" s="51" t="s">
        <v>613</v>
      </c>
      <c r="B156" s="51" t="s">
        <v>2429</v>
      </c>
      <c r="C156" s="122">
        <v>0</v>
      </c>
      <c r="D156" s="122">
        <v>0</v>
      </c>
      <c r="E156" s="123"/>
      <c r="F156" s="122">
        <v>0</v>
      </c>
    </row>
    <row r="157" spans="1:7" hidden="1" outlineLevel="1" x14ac:dyDescent="0.25">
      <c r="A157" s="51" t="s">
        <v>614</v>
      </c>
      <c r="C157" s="122"/>
      <c r="D157" s="122"/>
      <c r="E157" s="123"/>
      <c r="F157" s="122"/>
    </row>
    <row r="158" spans="1:7" hidden="1" outlineLevel="1" x14ac:dyDescent="0.25">
      <c r="A158" s="51" t="s">
        <v>615</v>
      </c>
      <c r="C158" s="122"/>
      <c r="D158" s="122"/>
      <c r="E158" s="123"/>
      <c r="F158" s="122"/>
    </row>
    <row r="159" spans="1:7" ht="15" customHeight="1" x14ac:dyDescent="0.25">
      <c r="A159" s="70"/>
      <c r="B159" s="71" t="s">
        <v>616</v>
      </c>
      <c r="C159" s="70" t="s">
        <v>480</v>
      </c>
      <c r="D159" s="70" t="s">
        <v>481</v>
      </c>
      <c r="E159" s="72"/>
      <c r="F159" s="73" t="s">
        <v>448</v>
      </c>
      <c r="G159" s="73"/>
    </row>
    <row r="160" spans="1:7" x14ac:dyDescent="0.25">
      <c r="A160" s="51" t="s">
        <v>617</v>
      </c>
      <c r="B160" s="51" t="s">
        <v>618</v>
      </c>
      <c r="C160" s="122">
        <v>0</v>
      </c>
      <c r="D160" s="122">
        <v>0</v>
      </c>
      <c r="E160" s="123"/>
      <c r="F160" s="122">
        <v>0</v>
      </c>
    </row>
    <row r="161" spans="1:7" x14ac:dyDescent="0.25">
      <c r="A161" s="51" t="s">
        <v>619</v>
      </c>
      <c r="B161" s="51" t="s">
        <v>620</v>
      </c>
      <c r="C161" s="122">
        <v>1</v>
      </c>
      <c r="D161" s="122">
        <v>1</v>
      </c>
      <c r="E161" s="123"/>
      <c r="F161" s="122">
        <v>1</v>
      </c>
    </row>
    <row r="162" spans="1:7" x14ac:dyDescent="0.25">
      <c r="A162" s="51" t="s">
        <v>621</v>
      </c>
      <c r="B162" s="51" t="s">
        <v>137</v>
      </c>
      <c r="C162" s="122">
        <v>0</v>
      </c>
      <c r="D162" s="122">
        <v>0</v>
      </c>
      <c r="E162" s="123"/>
      <c r="F162" s="122">
        <v>0</v>
      </c>
    </row>
    <row r="163" spans="1:7" hidden="1" outlineLevel="1" x14ac:dyDescent="0.25">
      <c r="A163" s="51" t="s">
        <v>622</v>
      </c>
      <c r="E163" s="49"/>
    </row>
    <row r="164" spans="1:7" hidden="1" outlineLevel="1" x14ac:dyDescent="0.25">
      <c r="A164" s="51" t="s">
        <v>623</v>
      </c>
      <c r="E164" s="49"/>
    </row>
    <row r="165" spans="1:7" hidden="1" outlineLevel="1" x14ac:dyDescent="0.25">
      <c r="A165" s="51" t="s">
        <v>624</v>
      </c>
      <c r="E165" s="49"/>
    </row>
    <row r="166" spans="1:7" hidden="1" outlineLevel="1" x14ac:dyDescent="0.25">
      <c r="A166" s="51" t="s">
        <v>625</v>
      </c>
      <c r="E166" s="49"/>
    </row>
    <row r="167" spans="1:7" hidden="1" outlineLevel="1" x14ac:dyDescent="0.25">
      <c r="A167" s="51" t="s">
        <v>626</v>
      </c>
      <c r="E167" s="49"/>
    </row>
    <row r="168" spans="1:7" hidden="1" outlineLevel="1" x14ac:dyDescent="0.25">
      <c r="A168" s="51" t="s">
        <v>627</v>
      </c>
      <c r="E168" s="49"/>
    </row>
    <row r="169" spans="1:7" ht="15" customHeight="1" collapsed="1" x14ac:dyDescent="0.25">
      <c r="A169" s="70"/>
      <c r="B169" s="71" t="s">
        <v>628</v>
      </c>
      <c r="C169" s="70" t="s">
        <v>480</v>
      </c>
      <c r="D169" s="70" t="s">
        <v>481</v>
      </c>
      <c r="E169" s="72"/>
      <c r="F169" s="73" t="s">
        <v>448</v>
      </c>
      <c r="G169" s="73"/>
    </row>
    <row r="170" spans="1:7" x14ac:dyDescent="0.25">
      <c r="A170" s="51" t="s">
        <v>629</v>
      </c>
      <c r="B170" s="47" t="s">
        <v>630</v>
      </c>
      <c r="C170" s="122">
        <v>0</v>
      </c>
      <c r="D170" s="122">
        <v>0</v>
      </c>
      <c r="E170" s="123"/>
      <c r="F170" s="122">
        <v>0</v>
      </c>
    </row>
    <row r="171" spans="1:7" x14ac:dyDescent="0.25">
      <c r="A171" s="51" t="s">
        <v>631</v>
      </c>
      <c r="B171" s="47" t="s">
        <v>2371</v>
      </c>
      <c r="C171" s="122">
        <v>1.1789097273088489E-2</v>
      </c>
      <c r="D171" s="122">
        <v>4.0488361221249821E-3</v>
      </c>
      <c r="E171" s="123"/>
      <c r="F171" s="122">
        <v>8.1942511249965821E-3</v>
      </c>
    </row>
    <row r="172" spans="1:7" x14ac:dyDescent="0.25">
      <c r="A172" s="51" t="s">
        <v>633</v>
      </c>
      <c r="B172" s="47" t="s">
        <v>2372</v>
      </c>
      <c r="C172" s="122">
        <v>1.5589731664512035E-2</v>
      </c>
      <c r="D172" s="122">
        <v>3.123653547047861E-2</v>
      </c>
      <c r="E172" s="122"/>
      <c r="F172" s="122">
        <v>2.2856650867209356E-2</v>
      </c>
    </row>
    <row r="173" spans="1:7" x14ac:dyDescent="0.25">
      <c r="A173" s="51" t="s">
        <v>635</v>
      </c>
      <c r="B173" s="47" t="s">
        <v>2373</v>
      </c>
      <c r="C173" s="122">
        <v>9.7440595444269779E-2</v>
      </c>
      <c r="D173" s="122">
        <v>0.23385877022791451</v>
      </c>
      <c r="E173" s="122"/>
      <c r="F173" s="122">
        <v>0.16079793450377539</v>
      </c>
    </row>
    <row r="174" spans="1:7" x14ac:dyDescent="0.25">
      <c r="A174" s="51" t="s">
        <v>637</v>
      </c>
      <c r="B174" s="47" t="s">
        <v>2374</v>
      </c>
      <c r="C174" s="122">
        <v>0.87518057561812967</v>
      </c>
      <c r="D174" s="122">
        <v>0.73085585817948184</v>
      </c>
      <c r="E174" s="122"/>
      <c r="F174" s="122">
        <v>0.80815116350401872</v>
      </c>
    </row>
    <row r="175" spans="1:7" hidden="1" outlineLevel="1" x14ac:dyDescent="0.25">
      <c r="A175" s="51" t="s">
        <v>639</v>
      </c>
      <c r="B175" s="66"/>
      <c r="C175" s="122"/>
      <c r="D175" s="122"/>
      <c r="E175" s="122"/>
      <c r="F175" s="122"/>
    </row>
    <row r="176" spans="1:7" hidden="1" outlineLevel="1" x14ac:dyDescent="0.25">
      <c r="A176" s="51" t="s">
        <v>640</v>
      </c>
      <c r="B176" s="66"/>
      <c r="C176" s="122"/>
      <c r="D176" s="122"/>
      <c r="E176" s="122"/>
      <c r="F176" s="122"/>
    </row>
    <row r="177" spans="1:7" hidden="1" outlineLevel="1" x14ac:dyDescent="0.25">
      <c r="A177" s="51" t="s">
        <v>641</v>
      </c>
      <c r="B177" s="47"/>
      <c r="C177" s="122"/>
      <c r="D177" s="122"/>
      <c r="E177" s="122"/>
      <c r="F177" s="122"/>
    </row>
    <row r="178" spans="1:7" hidden="1" outlineLevel="1" x14ac:dyDescent="0.25">
      <c r="A178" s="51" t="s">
        <v>642</v>
      </c>
      <c r="B178" s="47"/>
      <c r="C178" s="122"/>
      <c r="D178" s="122"/>
      <c r="E178" s="122"/>
      <c r="F178" s="122"/>
    </row>
    <row r="179" spans="1:7" ht="15" customHeight="1" collapsed="1" x14ac:dyDescent="0.25">
      <c r="A179" s="70"/>
      <c r="B179" s="130" t="s">
        <v>643</v>
      </c>
      <c r="C179" s="70" t="s">
        <v>480</v>
      </c>
      <c r="D179" s="70" t="s">
        <v>481</v>
      </c>
      <c r="E179" s="70"/>
      <c r="F179" s="70" t="s">
        <v>448</v>
      </c>
      <c r="G179" s="73"/>
    </row>
    <row r="180" spans="1:7" x14ac:dyDescent="0.25">
      <c r="A180" s="51" t="s">
        <v>644</v>
      </c>
      <c r="B180" s="51" t="s">
        <v>645</v>
      </c>
      <c r="C180" s="158">
        <v>1.1686691759838753E-3</v>
      </c>
      <c r="D180" s="158">
        <v>2.542769665304776E-3</v>
      </c>
      <c r="E180" s="123"/>
      <c r="F180" s="158">
        <v>1.8068491746666784E-3</v>
      </c>
    </row>
    <row r="181" spans="1:7" hidden="1" outlineLevel="1" x14ac:dyDescent="0.25">
      <c r="A181" s="51" t="s">
        <v>2243</v>
      </c>
      <c r="B181" s="116" t="s">
        <v>2242</v>
      </c>
      <c r="C181" s="158" t="s">
        <v>81</v>
      </c>
      <c r="D181" s="158" t="s">
        <v>81</v>
      </c>
      <c r="E181" s="123"/>
      <c r="F181" s="158" t="s">
        <v>81</v>
      </c>
    </row>
    <row r="182" spans="1:7" hidden="1" outlineLevel="1" x14ac:dyDescent="0.25">
      <c r="A182" s="51" t="s">
        <v>646</v>
      </c>
      <c r="B182" s="117"/>
      <c r="C182" s="122"/>
      <c r="D182" s="122"/>
      <c r="E182" s="123"/>
      <c r="F182" s="122"/>
    </row>
    <row r="183" spans="1:7" hidden="1" outlineLevel="1" x14ac:dyDescent="0.25">
      <c r="A183" s="51" t="s">
        <v>647</v>
      </c>
      <c r="B183" s="117"/>
      <c r="C183" s="122"/>
      <c r="D183" s="122"/>
      <c r="E183" s="123"/>
      <c r="F183" s="122"/>
    </row>
    <row r="184" spans="1:7" hidden="1" outlineLevel="1" x14ac:dyDescent="0.25">
      <c r="A184" s="51" t="s">
        <v>648</v>
      </c>
      <c r="B184" s="117"/>
      <c r="C184" s="122"/>
      <c r="D184" s="122"/>
      <c r="E184" s="123"/>
      <c r="F184" s="122"/>
    </row>
    <row r="185" spans="1:7" ht="18.75" collapsed="1" x14ac:dyDescent="0.25">
      <c r="A185" s="118"/>
      <c r="B185" s="119" t="s">
        <v>445</v>
      </c>
      <c r="C185" s="118"/>
      <c r="D185" s="118"/>
      <c r="E185" s="118"/>
      <c r="F185" s="120"/>
      <c r="G185" s="120"/>
    </row>
    <row r="186" spans="1:7" ht="15" customHeight="1" x14ac:dyDescent="0.25">
      <c r="A186" s="70"/>
      <c r="B186" s="71" t="s">
        <v>649</v>
      </c>
      <c r="C186" s="70" t="s">
        <v>650</v>
      </c>
      <c r="D186" s="70" t="s">
        <v>651</v>
      </c>
      <c r="E186" s="72"/>
      <c r="F186" s="70" t="s">
        <v>480</v>
      </c>
      <c r="G186" s="70" t="s">
        <v>652</v>
      </c>
    </row>
    <row r="187" spans="1:7" x14ac:dyDescent="0.25">
      <c r="A187" s="51" t="s">
        <v>653</v>
      </c>
      <c r="B187" s="68" t="s">
        <v>654</v>
      </c>
      <c r="C187" s="125">
        <f>(C214/D214)*1000</f>
        <v>1985.7714550879118</v>
      </c>
      <c r="E187" s="65"/>
      <c r="F187" s="82"/>
      <c r="G187" s="82"/>
    </row>
    <row r="188" spans="1:7" x14ac:dyDescent="0.25">
      <c r="A188" s="65"/>
      <c r="B188" s="93"/>
      <c r="C188" s="65"/>
      <c r="D188" s="65"/>
      <c r="E188" s="65"/>
      <c r="F188" s="82"/>
      <c r="G188" s="82"/>
    </row>
    <row r="189" spans="1:7" x14ac:dyDescent="0.25">
      <c r="B189" s="68" t="s">
        <v>655</v>
      </c>
      <c r="C189" s="65"/>
      <c r="D189" s="65"/>
      <c r="E189" s="65"/>
      <c r="F189" s="82"/>
      <c r="G189" s="82"/>
    </row>
    <row r="190" spans="1:7" x14ac:dyDescent="0.25">
      <c r="A190" s="51" t="s">
        <v>656</v>
      </c>
      <c r="B190" s="68" t="s">
        <v>2430</v>
      </c>
      <c r="C190" s="125">
        <v>316.3318909799994</v>
      </c>
      <c r="D190" s="126">
        <v>636</v>
      </c>
      <c r="E190" s="65"/>
      <c r="F190" s="131">
        <f>IF($C$214=0,"",IF(C190="[for completion]","",IF(C190="","",C190/$C$214)))</f>
        <v>0.17505411396901899</v>
      </c>
      <c r="G190" s="131">
        <f>IF($D$214=0,"",IF(D190="[for completion]","",IF(D190="","",D190/$D$214)))</f>
        <v>0.69890109890109886</v>
      </c>
    </row>
    <row r="191" spans="1:7" x14ac:dyDescent="0.25">
      <c r="A191" s="51" t="s">
        <v>657</v>
      </c>
      <c r="B191" s="68" t="s">
        <v>2431</v>
      </c>
      <c r="C191" s="125">
        <v>590.88051049000023</v>
      </c>
      <c r="D191" s="126">
        <v>181</v>
      </c>
      <c r="E191" s="65"/>
      <c r="F191" s="131">
        <f t="shared" ref="F191:F213" si="1">IF($C$214=0,"",IF(C191="[for completion]","",IF(C191="","",C191/$C$214)))</f>
        <v>0.32698588784375376</v>
      </c>
      <c r="G191" s="131">
        <f t="shared" ref="G191:G213" si="2">IF($D$214=0,"",IF(D191="[for completion]","",IF(D191="","",D191/$D$214)))</f>
        <v>0.19890109890109889</v>
      </c>
    </row>
    <row r="192" spans="1:7" x14ac:dyDescent="0.25">
      <c r="A192" s="51" t="s">
        <v>658</v>
      </c>
      <c r="B192" s="68" t="s">
        <v>2432</v>
      </c>
      <c r="C192" s="125">
        <v>706.9999581300001</v>
      </c>
      <c r="D192" s="126">
        <v>88</v>
      </c>
      <c r="E192" s="65"/>
      <c r="F192" s="131">
        <f t="shared" si="1"/>
        <v>0.39124493854590786</v>
      </c>
      <c r="G192" s="131">
        <f t="shared" si="2"/>
        <v>9.6703296703296707E-2</v>
      </c>
    </row>
    <row r="193" spans="1:7" x14ac:dyDescent="0.25">
      <c r="A193" s="51" t="s">
        <v>659</v>
      </c>
      <c r="B193" s="68" t="s">
        <v>2433</v>
      </c>
      <c r="C193" s="125">
        <v>91.961269209999998</v>
      </c>
      <c r="D193" s="126">
        <v>4</v>
      </c>
      <c r="E193" s="65"/>
      <c r="F193" s="131">
        <f t="shared" si="1"/>
        <v>5.0890216763003544E-2</v>
      </c>
      <c r="G193" s="131">
        <f t="shared" si="2"/>
        <v>4.3956043956043956E-3</v>
      </c>
    </row>
    <row r="194" spans="1:7" x14ac:dyDescent="0.25">
      <c r="A194" s="51" t="s">
        <v>660</v>
      </c>
      <c r="B194" s="68" t="s">
        <v>2434</v>
      </c>
      <c r="C194" s="125">
        <v>0</v>
      </c>
      <c r="D194" s="126">
        <v>0</v>
      </c>
      <c r="E194" s="65"/>
      <c r="F194" s="131">
        <f t="shared" si="1"/>
        <v>0</v>
      </c>
      <c r="G194" s="131">
        <f t="shared" si="2"/>
        <v>0</v>
      </c>
    </row>
    <row r="195" spans="1:7" x14ac:dyDescent="0.25">
      <c r="A195" s="51" t="s">
        <v>661</v>
      </c>
      <c r="B195" s="68" t="s">
        <v>2435</v>
      </c>
      <c r="C195" s="125">
        <v>100.87839532</v>
      </c>
      <c r="D195" s="126">
        <v>1</v>
      </c>
      <c r="E195" s="65"/>
      <c r="F195" s="131">
        <f t="shared" si="1"/>
        <v>5.5824842878315933E-2</v>
      </c>
      <c r="G195" s="131">
        <f t="shared" si="2"/>
        <v>1.0989010989010989E-3</v>
      </c>
    </row>
    <row r="196" spans="1:7" hidden="1" x14ac:dyDescent="0.25">
      <c r="A196" s="51" t="s">
        <v>662</v>
      </c>
      <c r="B196" s="68"/>
      <c r="C196" s="125" t="s">
        <v>81</v>
      </c>
      <c r="D196" s="126" t="s">
        <v>81</v>
      </c>
      <c r="E196" s="65"/>
      <c r="F196" s="131" t="str">
        <f t="shared" si="1"/>
        <v/>
      </c>
      <c r="G196" s="131" t="str">
        <f t="shared" si="2"/>
        <v/>
      </c>
    </row>
    <row r="197" spans="1:7" hidden="1" x14ac:dyDescent="0.25">
      <c r="A197" s="51" t="s">
        <v>663</v>
      </c>
      <c r="B197" s="68"/>
      <c r="C197" s="125" t="s">
        <v>81</v>
      </c>
      <c r="D197" s="126" t="s">
        <v>81</v>
      </c>
      <c r="E197" s="65"/>
      <c r="F197" s="131" t="str">
        <f t="shared" si="1"/>
        <v/>
      </c>
      <c r="G197" s="131" t="str">
        <f t="shared" si="2"/>
        <v/>
      </c>
    </row>
    <row r="198" spans="1:7" hidden="1" x14ac:dyDescent="0.25">
      <c r="A198" s="51" t="s">
        <v>664</v>
      </c>
      <c r="B198" s="68"/>
      <c r="C198" s="125" t="s">
        <v>81</v>
      </c>
      <c r="D198" s="126" t="s">
        <v>81</v>
      </c>
      <c r="E198" s="65"/>
      <c r="F198" s="131" t="str">
        <f t="shared" si="1"/>
        <v/>
      </c>
      <c r="G198" s="131" t="str">
        <f t="shared" si="2"/>
        <v/>
      </c>
    </row>
    <row r="199" spans="1:7" hidden="1" x14ac:dyDescent="0.25">
      <c r="A199" s="51" t="s">
        <v>665</v>
      </c>
      <c r="B199" s="68"/>
      <c r="C199" s="125" t="s">
        <v>81</v>
      </c>
      <c r="D199" s="126" t="s">
        <v>81</v>
      </c>
      <c r="E199" s="68"/>
      <c r="F199" s="131" t="str">
        <f t="shared" si="1"/>
        <v/>
      </c>
      <c r="G199" s="131" t="str">
        <f t="shared" si="2"/>
        <v/>
      </c>
    </row>
    <row r="200" spans="1:7" hidden="1" x14ac:dyDescent="0.25">
      <c r="A200" s="51" t="s">
        <v>666</v>
      </c>
      <c r="B200" s="68"/>
      <c r="C200" s="125" t="s">
        <v>81</v>
      </c>
      <c r="D200" s="126" t="s">
        <v>81</v>
      </c>
      <c r="E200" s="68"/>
      <c r="F200" s="131" t="str">
        <f t="shared" si="1"/>
        <v/>
      </c>
      <c r="G200" s="131" t="str">
        <f t="shared" si="2"/>
        <v/>
      </c>
    </row>
    <row r="201" spans="1:7" hidden="1" x14ac:dyDescent="0.25">
      <c r="A201" s="51" t="s">
        <v>667</v>
      </c>
      <c r="B201" s="68"/>
      <c r="C201" s="125" t="s">
        <v>81</v>
      </c>
      <c r="D201" s="126" t="s">
        <v>81</v>
      </c>
      <c r="E201" s="68"/>
      <c r="F201" s="131" t="str">
        <f t="shared" si="1"/>
        <v/>
      </c>
      <c r="G201" s="131" t="str">
        <f t="shared" si="2"/>
        <v/>
      </c>
    </row>
    <row r="202" spans="1:7" hidden="1" x14ac:dyDescent="0.25">
      <c r="A202" s="51" t="s">
        <v>668</v>
      </c>
      <c r="B202" s="68"/>
      <c r="C202" s="125" t="s">
        <v>81</v>
      </c>
      <c r="D202" s="126" t="s">
        <v>81</v>
      </c>
      <c r="E202" s="68"/>
      <c r="F202" s="131" t="str">
        <f t="shared" si="1"/>
        <v/>
      </c>
      <c r="G202" s="131" t="str">
        <f t="shared" si="2"/>
        <v/>
      </c>
    </row>
    <row r="203" spans="1:7" hidden="1" x14ac:dyDescent="0.25">
      <c r="A203" s="51" t="s">
        <v>669</v>
      </c>
      <c r="B203" s="68"/>
      <c r="C203" s="125" t="s">
        <v>81</v>
      </c>
      <c r="D203" s="126" t="s">
        <v>81</v>
      </c>
      <c r="E203" s="68"/>
      <c r="F203" s="131" t="str">
        <f t="shared" si="1"/>
        <v/>
      </c>
      <c r="G203" s="131" t="str">
        <f t="shared" si="2"/>
        <v/>
      </c>
    </row>
    <row r="204" spans="1:7" hidden="1" x14ac:dyDescent="0.25">
      <c r="A204" s="51" t="s">
        <v>670</v>
      </c>
      <c r="B204" s="68"/>
      <c r="C204" s="125" t="s">
        <v>81</v>
      </c>
      <c r="D204" s="126" t="s">
        <v>81</v>
      </c>
      <c r="E204" s="68"/>
      <c r="F204" s="131" t="str">
        <f t="shared" si="1"/>
        <v/>
      </c>
      <c r="G204" s="131" t="str">
        <f t="shared" si="2"/>
        <v/>
      </c>
    </row>
    <row r="205" spans="1:7" hidden="1" x14ac:dyDescent="0.25">
      <c r="A205" s="51" t="s">
        <v>671</v>
      </c>
      <c r="B205" s="68"/>
      <c r="C205" s="125" t="s">
        <v>81</v>
      </c>
      <c r="D205" s="126" t="s">
        <v>81</v>
      </c>
      <c r="F205" s="131" t="str">
        <f t="shared" si="1"/>
        <v/>
      </c>
      <c r="G205" s="131" t="str">
        <f t="shared" si="2"/>
        <v/>
      </c>
    </row>
    <row r="206" spans="1:7" hidden="1" x14ac:dyDescent="0.25">
      <c r="A206" s="51" t="s">
        <v>672</v>
      </c>
      <c r="B206" s="68"/>
      <c r="C206" s="125" t="s">
        <v>81</v>
      </c>
      <c r="D206" s="126" t="s">
        <v>81</v>
      </c>
      <c r="E206" s="116"/>
      <c r="F206" s="131" t="str">
        <f t="shared" si="1"/>
        <v/>
      </c>
      <c r="G206" s="131" t="str">
        <f t="shared" si="2"/>
        <v/>
      </c>
    </row>
    <row r="207" spans="1:7" hidden="1" x14ac:dyDescent="0.25">
      <c r="A207" s="51" t="s">
        <v>673</v>
      </c>
      <c r="B207" s="68"/>
      <c r="C207" s="125" t="s">
        <v>81</v>
      </c>
      <c r="D207" s="126" t="s">
        <v>81</v>
      </c>
      <c r="E207" s="116"/>
      <c r="F207" s="131" t="str">
        <f t="shared" si="1"/>
        <v/>
      </c>
      <c r="G207" s="131" t="str">
        <f t="shared" si="2"/>
        <v/>
      </c>
    </row>
    <row r="208" spans="1:7" hidden="1" x14ac:dyDescent="0.25">
      <c r="A208" s="51" t="s">
        <v>674</v>
      </c>
      <c r="B208" s="68"/>
      <c r="C208" s="125" t="s">
        <v>81</v>
      </c>
      <c r="D208" s="126" t="s">
        <v>81</v>
      </c>
      <c r="E208" s="116"/>
      <c r="F208" s="131" t="str">
        <f t="shared" si="1"/>
        <v/>
      </c>
      <c r="G208" s="131" t="str">
        <f t="shared" si="2"/>
        <v/>
      </c>
    </row>
    <row r="209" spans="1:7" hidden="1" x14ac:dyDescent="0.25">
      <c r="A209" s="51" t="s">
        <v>675</v>
      </c>
      <c r="B209" s="68"/>
      <c r="C209" s="125" t="s">
        <v>81</v>
      </c>
      <c r="D209" s="126" t="s">
        <v>81</v>
      </c>
      <c r="E209" s="116"/>
      <c r="F209" s="131" t="str">
        <f t="shared" si="1"/>
        <v/>
      </c>
      <c r="G209" s="131" t="str">
        <f t="shared" si="2"/>
        <v/>
      </c>
    </row>
    <row r="210" spans="1:7" hidden="1" x14ac:dyDescent="0.25">
      <c r="A210" s="51" t="s">
        <v>676</v>
      </c>
      <c r="B210" s="68"/>
      <c r="C210" s="125" t="s">
        <v>81</v>
      </c>
      <c r="D210" s="126" t="s">
        <v>81</v>
      </c>
      <c r="E210" s="116"/>
      <c r="F210" s="131" t="str">
        <f t="shared" si="1"/>
        <v/>
      </c>
      <c r="G210" s="131" t="str">
        <f t="shared" si="2"/>
        <v/>
      </c>
    </row>
    <row r="211" spans="1:7" hidden="1" x14ac:dyDescent="0.25">
      <c r="A211" s="51" t="s">
        <v>677</v>
      </c>
      <c r="B211" s="68"/>
      <c r="C211" s="125" t="s">
        <v>81</v>
      </c>
      <c r="D211" s="126" t="s">
        <v>81</v>
      </c>
      <c r="E211" s="116"/>
      <c r="F211" s="131" t="str">
        <f t="shared" si="1"/>
        <v/>
      </c>
      <c r="G211" s="131" t="str">
        <f t="shared" si="2"/>
        <v/>
      </c>
    </row>
    <row r="212" spans="1:7" hidden="1" x14ac:dyDescent="0.25">
      <c r="A212" s="51" t="s">
        <v>678</v>
      </c>
      <c r="B212" s="68"/>
      <c r="C212" s="125" t="s">
        <v>81</v>
      </c>
      <c r="D212" s="126" t="s">
        <v>81</v>
      </c>
      <c r="E212" s="116"/>
      <c r="F212" s="131" t="str">
        <f t="shared" si="1"/>
        <v/>
      </c>
      <c r="G212" s="131" t="str">
        <f t="shared" si="2"/>
        <v/>
      </c>
    </row>
    <row r="213" spans="1:7" hidden="1" x14ac:dyDescent="0.25">
      <c r="A213" s="51" t="s">
        <v>679</v>
      </c>
      <c r="B213" s="68"/>
      <c r="C213" s="125" t="s">
        <v>81</v>
      </c>
      <c r="D213" s="126" t="s">
        <v>81</v>
      </c>
      <c r="E213" s="116"/>
      <c r="F213" s="131" t="str">
        <f t="shared" si="1"/>
        <v/>
      </c>
      <c r="G213" s="131" t="str">
        <f t="shared" si="2"/>
        <v/>
      </c>
    </row>
    <row r="214" spans="1:7" x14ac:dyDescent="0.25">
      <c r="A214" s="51" t="s">
        <v>680</v>
      </c>
      <c r="B214" s="77" t="s">
        <v>139</v>
      </c>
      <c r="C214" s="127">
        <f>SUM(C190:C213)</f>
        <v>1807.0520241299996</v>
      </c>
      <c r="D214" s="75">
        <f>SUM(D190:D213)</f>
        <v>910</v>
      </c>
      <c r="E214" s="116"/>
      <c r="F214" s="140">
        <f>SUM(F190:F213)</f>
        <v>1.0000000000000002</v>
      </c>
      <c r="G214" s="140">
        <f>SUM(G190:G213)</f>
        <v>0.99999999999999989</v>
      </c>
    </row>
    <row r="215" spans="1:7" ht="15" customHeight="1" x14ac:dyDescent="0.25">
      <c r="A215" s="70"/>
      <c r="B215" s="70" t="s">
        <v>681</v>
      </c>
      <c r="C215" s="70" t="s">
        <v>650</v>
      </c>
      <c r="D215" s="70" t="s">
        <v>651</v>
      </c>
      <c r="E215" s="72"/>
      <c r="F215" s="70" t="s">
        <v>480</v>
      </c>
      <c r="G215" s="70" t="s">
        <v>652</v>
      </c>
    </row>
    <row r="216" spans="1:7" x14ac:dyDescent="0.25">
      <c r="A216" s="51" t="s">
        <v>682</v>
      </c>
      <c r="B216" s="51" t="s">
        <v>683</v>
      </c>
      <c r="C216" s="122" t="s">
        <v>815</v>
      </c>
      <c r="F216" s="139"/>
      <c r="G216" s="139"/>
    </row>
    <row r="217" spans="1:7" x14ac:dyDescent="0.25">
      <c r="F217" s="139"/>
      <c r="G217" s="139"/>
    </row>
    <row r="218" spans="1:7" x14ac:dyDescent="0.25">
      <c r="B218" s="68" t="s">
        <v>684</v>
      </c>
      <c r="F218" s="139"/>
      <c r="G218" s="139"/>
    </row>
    <row r="219" spans="1:7" x14ac:dyDescent="0.25">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25">
      <c r="A220" s="51" t="s">
        <v>687</v>
      </c>
      <c r="B220" s="51" t="s">
        <v>688</v>
      </c>
      <c r="C220" s="125" t="s">
        <v>815</v>
      </c>
      <c r="D220" s="126" t="s">
        <v>815</v>
      </c>
      <c r="F220" s="131" t="str">
        <f t="shared" si="3"/>
        <v/>
      </c>
      <c r="G220" s="131" t="str">
        <f t="shared" si="4"/>
        <v/>
      </c>
    </row>
    <row r="221" spans="1:7" x14ac:dyDescent="0.25">
      <c r="A221" s="51" t="s">
        <v>689</v>
      </c>
      <c r="B221" s="51" t="s">
        <v>690</v>
      </c>
      <c r="C221" s="125" t="s">
        <v>815</v>
      </c>
      <c r="D221" s="126" t="s">
        <v>815</v>
      </c>
      <c r="F221" s="131" t="str">
        <f t="shared" si="3"/>
        <v/>
      </c>
      <c r="G221" s="131" t="str">
        <f t="shared" si="4"/>
        <v/>
      </c>
    </row>
    <row r="222" spans="1:7" x14ac:dyDescent="0.25">
      <c r="A222" s="51" t="s">
        <v>691</v>
      </c>
      <c r="B222" s="51" t="s">
        <v>692</v>
      </c>
      <c r="C222" s="125" t="s">
        <v>815</v>
      </c>
      <c r="D222" s="126" t="s">
        <v>815</v>
      </c>
      <c r="F222" s="131" t="str">
        <f t="shared" si="3"/>
        <v/>
      </c>
      <c r="G222" s="131" t="str">
        <f t="shared" si="4"/>
        <v/>
      </c>
    </row>
    <row r="223" spans="1:7" x14ac:dyDescent="0.25">
      <c r="A223" s="51" t="s">
        <v>693</v>
      </c>
      <c r="B223" s="51" t="s">
        <v>694</v>
      </c>
      <c r="C223" s="125" t="s">
        <v>815</v>
      </c>
      <c r="D223" s="126" t="s">
        <v>815</v>
      </c>
      <c r="F223" s="131" t="str">
        <f t="shared" si="3"/>
        <v/>
      </c>
      <c r="G223" s="131" t="str">
        <f t="shared" si="4"/>
        <v/>
      </c>
    </row>
    <row r="224" spans="1:7" x14ac:dyDescent="0.25">
      <c r="A224" s="51" t="s">
        <v>695</v>
      </c>
      <c r="B224" s="51" t="s">
        <v>696</v>
      </c>
      <c r="C224" s="125" t="s">
        <v>815</v>
      </c>
      <c r="D224" s="126" t="s">
        <v>815</v>
      </c>
      <c r="F224" s="131" t="str">
        <f t="shared" si="3"/>
        <v/>
      </c>
      <c r="G224" s="131" t="str">
        <f t="shared" si="4"/>
        <v/>
      </c>
    </row>
    <row r="225" spans="1:7" x14ac:dyDescent="0.25">
      <c r="A225" s="51" t="s">
        <v>697</v>
      </c>
      <c r="B225" s="51" t="s">
        <v>698</v>
      </c>
      <c r="C225" s="125" t="s">
        <v>815</v>
      </c>
      <c r="D225" s="126" t="s">
        <v>815</v>
      </c>
      <c r="F225" s="131" t="str">
        <f t="shared" si="3"/>
        <v/>
      </c>
      <c r="G225" s="131" t="str">
        <f t="shared" si="4"/>
        <v/>
      </c>
    </row>
    <row r="226" spans="1:7" x14ac:dyDescent="0.25">
      <c r="A226" s="51" t="s">
        <v>699</v>
      </c>
      <c r="B226" s="51" t="s">
        <v>700</v>
      </c>
      <c r="C226" s="125" t="s">
        <v>815</v>
      </c>
      <c r="D226" s="126" t="s">
        <v>815</v>
      </c>
      <c r="F226" s="131" t="str">
        <f t="shared" si="3"/>
        <v/>
      </c>
      <c r="G226" s="131" t="str">
        <f t="shared" si="4"/>
        <v/>
      </c>
    </row>
    <row r="227" spans="1:7" x14ac:dyDescent="0.25">
      <c r="A227" s="51" t="s">
        <v>701</v>
      </c>
      <c r="B227" s="77" t="s">
        <v>139</v>
      </c>
      <c r="C227" s="125">
        <f>SUM(C219:C226)</f>
        <v>0</v>
      </c>
      <c r="D227" s="126">
        <f>SUM(D219:D226)</f>
        <v>0</v>
      </c>
      <c r="F227" s="122">
        <f>SUM(F219:F226)</f>
        <v>0</v>
      </c>
      <c r="G227" s="122">
        <f>SUM(G219:G226)</f>
        <v>0</v>
      </c>
    </row>
    <row r="228" spans="1:7" hidden="1" outlineLevel="1" x14ac:dyDescent="0.25">
      <c r="A228" s="51" t="s">
        <v>702</v>
      </c>
      <c r="B228" s="79" t="s">
        <v>703</v>
      </c>
      <c r="C228" s="125"/>
      <c r="D228" s="126"/>
      <c r="F228" s="131" t="str">
        <f t="shared" si="3"/>
        <v/>
      </c>
      <c r="G228" s="131" t="str">
        <f t="shared" si="4"/>
        <v/>
      </c>
    </row>
    <row r="229" spans="1:7" hidden="1" outlineLevel="1" x14ac:dyDescent="0.25">
      <c r="A229" s="51" t="s">
        <v>704</v>
      </c>
      <c r="B229" s="79" t="s">
        <v>705</v>
      </c>
      <c r="C229" s="125"/>
      <c r="D229" s="126"/>
      <c r="F229" s="131" t="str">
        <f t="shared" si="3"/>
        <v/>
      </c>
      <c r="G229" s="131" t="str">
        <f t="shared" si="4"/>
        <v/>
      </c>
    </row>
    <row r="230" spans="1:7" hidden="1" outlineLevel="1" x14ac:dyDescent="0.25">
      <c r="A230" s="51" t="s">
        <v>706</v>
      </c>
      <c r="B230" s="79" t="s">
        <v>707</v>
      </c>
      <c r="C230" s="125"/>
      <c r="D230" s="126"/>
      <c r="F230" s="131" t="str">
        <f t="shared" si="3"/>
        <v/>
      </c>
      <c r="G230" s="131" t="str">
        <f t="shared" si="4"/>
        <v/>
      </c>
    </row>
    <row r="231" spans="1:7" hidden="1" outlineLevel="1" x14ac:dyDescent="0.25">
      <c r="A231" s="51" t="s">
        <v>708</v>
      </c>
      <c r="B231" s="79" t="s">
        <v>709</v>
      </c>
      <c r="C231" s="125"/>
      <c r="D231" s="126"/>
      <c r="F231" s="131" t="str">
        <f t="shared" si="3"/>
        <v/>
      </c>
      <c r="G231" s="131" t="str">
        <f t="shared" si="4"/>
        <v/>
      </c>
    </row>
    <row r="232" spans="1:7" hidden="1" outlineLevel="1" x14ac:dyDescent="0.25">
      <c r="A232" s="51" t="s">
        <v>710</v>
      </c>
      <c r="B232" s="79" t="s">
        <v>711</v>
      </c>
      <c r="C232" s="125"/>
      <c r="D232" s="126"/>
      <c r="F232" s="131" t="str">
        <f t="shared" si="3"/>
        <v/>
      </c>
      <c r="G232" s="131" t="str">
        <f t="shared" si="4"/>
        <v/>
      </c>
    </row>
    <row r="233" spans="1:7" hidden="1" outlineLevel="1" x14ac:dyDescent="0.25">
      <c r="A233" s="51" t="s">
        <v>712</v>
      </c>
      <c r="B233" s="79" t="s">
        <v>713</v>
      </c>
      <c r="C233" s="125"/>
      <c r="D233" s="126"/>
      <c r="F233" s="131" t="str">
        <f t="shared" si="3"/>
        <v/>
      </c>
      <c r="G233" s="131" t="str">
        <f t="shared" si="4"/>
        <v/>
      </c>
    </row>
    <row r="234" spans="1:7" hidden="1" outlineLevel="1" x14ac:dyDescent="0.25">
      <c r="A234" s="51" t="s">
        <v>714</v>
      </c>
      <c r="B234" s="79"/>
      <c r="F234" s="131"/>
      <c r="G234" s="131"/>
    </row>
    <row r="235" spans="1:7" hidden="1" outlineLevel="1" x14ac:dyDescent="0.25">
      <c r="A235" s="51" t="s">
        <v>715</v>
      </c>
      <c r="B235" s="79"/>
      <c r="F235" s="131"/>
      <c r="G235" s="131"/>
    </row>
    <row r="236" spans="1:7" hidden="1" outlineLevel="1" x14ac:dyDescent="0.25">
      <c r="A236" s="51" t="s">
        <v>716</v>
      </c>
      <c r="B236" s="79"/>
      <c r="F236" s="131"/>
      <c r="G236" s="131"/>
    </row>
    <row r="237" spans="1:7" ht="15" customHeight="1" collapsed="1" x14ac:dyDescent="0.25">
      <c r="A237" s="70"/>
      <c r="B237" s="70" t="s">
        <v>717</v>
      </c>
      <c r="C237" s="70" t="s">
        <v>650</v>
      </c>
      <c r="D237" s="70" t="s">
        <v>651</v>
      </c>
      <c r="E237" s="72"/>
      <c r="F237" s="70" t="s">
        <v>480</v>
      </c>
      <c r="G237" s="70" t="s">
        <v>652</v>
      </c>
    </row>
    <row r="238" spans="1:7" x14ac:dyDescent="0.25">
      <c r="A238" s="51" t="s">
        <v>718</v>
      </c>
      <c r="B238" s="51" t="s">
        <v>683</v>
      </c>
      <c r="C238" s="122">
        <v>0.68489622008696061</v>
      </c>
      <c r="F238" s="139"/>
      <c r="G238" s="139"/>
    </row>
    <row r="239" spans="1:7" x14ac:dyDescent="0.25">
      <c r="F239" s="139"/>
      <c r="G239" s="139"/>
    </row>
    <row r="240" spans="1:7" x14ac:dyDescent="0.25">
      <c r="B240" s="68" t="s">
        <v>684</v>
      </c>
      <c r="F240" s="139"/>
      <c r="G240" s="139"/>
    </row>
    <row r="241" spans="1:7" x14ac:dyDescent="0.25">
      <c r="A241" s="51" t="s">
        <v>719</v>
      </c>
      <c r="B241" s="51" t="s">
        <v>686</v>
      </c>
      <c r="C241" s="125">
        <v>170.67878360121796</v>
      </c>
      <c r="D241" s="126" t="s">
        <v>815</v>
      </c>
      <c r="F241" s="131">
        <f>IF($C$249=0,"",IF(C241="[Mark as ND1 if not relevant]","",C241/$C$249))</f>
        <v>9.4451505170909972E-2</v>
      </c>
      <c r="G241" s="131" t="str">
        <f>IF($D$249=0,"",IF(D241="[Mark as ND1 if not relevant]","",D241/$D$249))</f>
        <v/>
      </c>
    </row>
    <row r="242" spans="1:7" x14ac:dyDescent="0.25">
      <c r="A242" s="51" t="s">
        <v>720</v>
      </c>
      <c r="B242" s="51" t="s">
        <v>688</v>
      </c>
      <c r="C242" s="125">
        <v>228.39469068572691</v>
      </c>
      <c r="D242" s="126" t="s">
        <v>815</v>
      </c>
      <c r="F242" s="131">
        <f t="shared" ref="F242:F248" si="5">IF($C$249=0,"",IF(C242="[Mark as ND1 if not relevant]","",C242/$C$249))</f>
        <v>0.12639076663865667</v>
      </c>
      <c r="G242" s="131" t="str">
        <f t="shared" ref="G242:G248" si="6">IF($D$249=0,"",IF(D242="[Mark as ND1 if not relevant]","",D242/$D$249))</f>
        <v/>
      </c>
    </row>
    <row r="243" spans="1:7" x14ac:dyDescent="0.25">
      <c r="A243" s="51" t="s">
        <v>721</v>
      </c>
      <c r="B243" s="51" t="s">
        <v>690</v>
      </c>
      <c r="C243" s="125">
        <v>417.99219212936225</v>
      </c>
      <c r="D243" s="126" t="s">
        <v>815</v>
      </c>
      <c r="F243" s="131">
        <f t="shared" si="5"/>
        <v>0.23131165375861468</v>
      </c>
      <c r="G243" s="131" t="str">
        <f t="shared" si="6"/>
        <v/>
      </c>
    </row>
    <row r="244" spans="1:7" x14ac:dyDescent="0.25">
      <c r="A244" s="51" t="s">
        <v>722</v>
      </c>
      <c r="B244" s="51" t="s">
        <v>692</v>
      </c>
      <c r="C244" s="125">
        <v>681.66248027025733</v>
      </c>
      <c r="D244" s="126" t="s">
        <v>815</v>
      </c>
      <c r="F244" s="131">
        <f t="shared" si="5"/>
        <v>0.37722349504488784</v>
      </c>
      <c r="G244" s="131" t="str">
        <f t="shared" si="6"/>
        <v/>
      </c>
    </row>
    <row r="245" spans="1:7" x14ac:dyDescent="0.25">
      <c r="A245" s="51" t="s">
        <v>723</v>
      </c>
      <c r="B245" s="51" t="s">
        <v>694</v>
      </c>
      <c r="C245" s="125">
        <v>290.38649844735301</v>
      </c>
      <c r="D245" s="126" t="s">
        <v>815</v>
      </c>
      <c r="F245" s="131">
        <f t="shared" si="5"/>
        <v>0.16069625808762139</v>
      </c>
      <c r="G245" s="131" t="str">
        <f t="shared" si="6"/>
        <v/>
      </c>
    </row>
    <row r="246" spans="1:7" x14ac:dyDescent="0.25">
      <c r="A246" s="51" t="s">
        <v>724</v>
      </c>
      <c r="B246" s="51" t="s">
        <v>696</v>
      </c>
      <c r="C246" s="125">
        <v>17.743527206081996</v>
      </c>
      <c r="D246" s="126" t="s">
        <v>815</v>
      </c>
      <c r="F246" s="131">
        <f t="shared" si="5"/>
        <v>9.8190461420857942E-3</v>
      </c>
      <c r="G246" s="131" t="str">
        <f t="shared" si="6"/>
        <v/>
      </c>
    </row>
    <row r="247" spans="1:7" x14ac:dyDescent="0.25">
      <c r="A247" s="51" t="s">
        <v>725</v>
      </c>
      <c r="B247" s="51" t="s">
        <v>698</v>
      </c>
      <c r="C247" s="125">
        <v>0</v>
      </c>
      <c r="D247" s="126" t="s">
        <v>815</v>
      </c>
      <c r="F247" s="131">
        <f t="shared" si="5"/>
        <v>0</v>
      </c>
      <c r="G247" s="131" t="str">
        <f t="shared" si="6"/>
        <v/>
      </c>
    </row>
    <row r="248" spans="1:7" x14ac:dyDescent="0.25">
      <c r="A248" s="51" t="s">
        <v>726</v>
      </c>
      <c r="B248" s="51" t="s">
        <v>700</v>
      </c>
      <c r="C248" s="125">
        <v>0.19385179</v>
      </c>
      <c r="D248" s="126" t="s">
        <v>815</v>
      </c>
      <c r="F248" s="131">
        <f t="shared" si="5"/>
        <v>1.0727515722372711E-4</v>
      </c>
      <c r="G248" s="131" t="str">
        <f t="shared" si="6"/>
        <v/>
      </c>
    </row>
    <row r="249" spans="1:7" x14ac:dyDescent="0.25">
      <c r="A249" s="51" t="s">
        <v>727</v>
      </c>
      <c r="B249" s="77" t="s">
        <v>139</v>
      </c>
      <c r="C249" s="125">
        <f>SUM(C241:C248)</f>
        <v>1807.0520241299994</v>
      </c>
      <c r="D249" s="126">
        <f>SUM(D241:D248)</f>
        <v>0</v>
      </c>
      <c r="F249" s="122">
        <f>SUM(F241:F248)</f>
        <v>1</v>
      </c>
      <c r="G249" s="122">
        <f>SUM(G241:G248)</f>
        <v>0</v>
      </c>
    </row>
    <row r="250" spans="1:7" hidden="1" outlineLevel="1" x14ac:dyDescent="0.25">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25">
      <c r="A251" s="51" t="s">
        <v>729</v>
      </c>
      <c r="B251" s="79" t="s">
        <v>705</v>
      </c>
      <c r="C251" s="125"/>
      <c r="D251" s="126"/>
      <c r="F251" s="131">
        <f t="shared" si="7"/>
        <v>0</v>
      </c>
      <c r="G251" s="131" t="str">
        <f t="shared" si="8"/>
        <v/>
      </c>
    </row>
    <row r="252" spans="1:7" hidden="1" outlineLevel="1" x14ac:dyDescent="0.25">
      <c r="A252" s="51" t="s">
        <v>730</v>
      </c>
      <c r="B252" s="79" t="s">
        <v>707</v>
      </c>
      <c r="C252" s="125"/>
      <c r="D252" s="126"/>
      <c r="F252" s="131">
        <f t="shared" si="7"/>
        <v>0</v>
      </c>
      <c r="G252" s="131" t="str">
        <f t="shared" si="8"/>
        <v/>
      </c>
    </row>
    <row r="253" spans="1:7" hidden="1" outlineLevel="1" x14ac:dyDescent="0.25">
      <c r="A253" s="51" t="s">
        <v>731</v>
      </c>
      <c r="B253" s="79" t="s">
        <v>709</v>
      </c>
      <c r="C253" s="125"/>
      <c r="D253" s="126"/>
      <c r="F253" s="131">
        <f t="shared" si="7"/>
        <v>0</v>
      </c>
      <c r="G253" s="131" t="str">
        <f t="shared" si="8"/>
        <v/>
      </c>
    </row>
    <row r="254" spans="1:7" hidden="1" outlineLevel="1" x14ac:dyDescent="0.25">
      <c r="A254" s="51" t="s">
        <v>732</v>
      </c>
      <c r="B254" s="79" t="s">
        <v>711</v>
      </c>
      <c r="C254" s="125"/>
      <c r="D254" s="126"/>
      <c r="F254" s="131">
        <f t="shared" si="7"/>
        <v>0</v>
      </c>
      <c r="G254" s="131" t="str">
        <f t="shared" si="8"/>
        <v/>
      </c>
    </row>
    <row r="255" spans="1:7" hidden="1" outlineLevel="1" x14ac:dyDescent="0.25">
      <c r="A255" s="51" t="s">
        <v>733</v>
      </c>
      <c r="B255" s="79" t="s">
        <v>713</v>
      </c>
      <c r="C255" s="125"/>
      <c r="D255" s="126"/>
      <c r="F255" s="131">
        <f t="shared" si="7"/>
        <v>0</v>
      </c>
      <c r="G255" s="131" t="str">
        <f t="shared" si="8"/>
        <v/>
      </c>
    </row>
    <row r="256" spans="1:7" hidden="1" outlineLevel="1" x14ac:dyDescent="0.25">
      <c r="A256" s="51" t="s">
        <v>734</v>
      </c>
      <c r="B256" s="79"/>
      <c r="F256" s="76"/>
      <c r="G256" s="76"/>
    </row>
    <row r="257" spans="1:14" hidden="1" outlineLevel="1" x14ac:dyDescent="0.25">
      <c r="A257" s="51" t="s">
        <v>735</v>
      </c>
      <c r="B257" s="79"/>
      <c r="F257" s="76"/>
      <c r="G257" s="76"/>
    </row>
    <row r="258" spans="1:14" hidden="1" outlineLevel="1" x14ac:dyDescent="0.25">
      <c r="A258" s="51" t="s">
        <v>736</v>
      </c>
      <c r="B258" s="79"/>
      <c r="F258" s="76"/>
      <c r="G258" s="76"/>
    </row>
    <row r="259" spans="1:14" ht="15" customHeight="1" collapsed="1" x14ac:dyDescent="0.25">
      <c r="A259" s="70"/>
      <c r="B259" s="110" t="s">
        <v>737</v>
      </c>
      <c r="C259" s="70" t="s">
        <v>480</v>
      </c>
      <c r="D259" s="70"/>
      <c r="E259" s="72"/>
      <c r="F259" s="70"/>
      <c r="G259" s="70"/>
    </row>
    <row r="260" spans="1:14" x14ac:dyDescent="0.25">
      <c r="A260" s="51" t="s">
        <v>738</v>
      </c>
      <c r="B260" s="51" t="s">
        <v>739</v>
      </c>
      <c r="C260" s="122">
        <v>8.0323118002029459E-2</v>
      </c>
      <c r="E260" s="116"/>
      <c r="F260" s="116"/>
      <c r="G260" s="116"/>
    </row>
    <row r="261" spans="1:14" x14ac:dyDescent="0.25">
      <c r="A261" s="51" t="s">
        <v>740</v>
      </c>
      <c r="B261" s="51" t="s">
        <v>741</v>
      </c>
      <c r="C261" s="122">
        <v>1.9257897578656797E-3</v>
      </c>
      <c r="E261" s="116"/>
      <c r="F261" s="116"/>
    </row>
    <row r="262" spans="1:14" x14ac:dyDescent="0.25">
      <c r="A262" s="51" t="s">
        <v>742</v>
      </c>
      <c r="B262" s="51" t="s">
        <v>743</v>
      </c>
      <c r="C262" s="122">
        <v>0</v>
      </c>
      <c r="E262" s="116"/>
      <c r="F262" s="116"/>
    </row>
    <row r="263" spans="1:14" x14ac:dyDescent="0.25">
      <c r="A263" s="51" t="s">
        <v>744</v>
      </c>
      <c r="B263" s="51" t="s">
        <v>1789</v>
      </c>
      <c r="C263" s="122">
        <v>1.7873127424513201E-2</v>
      </c>
      <c r="E263" s="116"/>
      <c r="F263" s="116"/>
    </row>
    <row r="264" spans="1:14" x14ac:dyDescent="0.25">
      <c r="A264" s="51" t="s">
        <v>998</v>
      </c>
      <c r="B264" s="68" t="s">
        <v>990</v>
      </c>
      <c r="C264" s="122">
        <v>0</v>
      </c>
      <c r="D264" s="65"/>
      <c r="E264" s="65"/>
      <c r="F264" s="82"/>
      <c r="G264" s="82"/>
      <c r="H264" s="49"/>
      <c r="I264" s="51"/>
      <c r="J264" s="51"/>
      <c r="K264" s="51"/>
      <c r="L264" s="49"/>
      <c r="M264" s="49"/>
      <c r="N264" s="49"/>
    </row>
    <row r="265" spans="1:14" x14ac:dyDescent="0.25">
      <c r="A265" s="51" t="s">
        <v>1790</v>
      </c>
      <c r="B265" s="51" t="s">
        <v>137</v>
      </c>
      <c r="C265" s="122">
        <f>SUM(C266:C275)</f>
        <v>0.89987796481559168</v>
      </c>
      <c r="E265" s="116"/>
      <c r="F265" s="116"/>
    </row>
    <row r="266" spans="1:14" outlineLevel="1" x14ac:dyDescent="0.25">
      <c r="A266" s="51" t="s">
        <v>745</v>
      </c>
      <c r="B266" s="79" t="s">
        <v>747</v>
      </c>
      <c r="C266" s="141">
        <v>0.34764534868466312</v>
      </c>
      <c r="E266" s="116"/>
      <c r="F266" s="116"/>
    </row>
    <row r="267" spans="1:14" outlineLevel="1" x14ac:dyDescent="0.25">
      <c r="A267" s="51" t="s">
        <v>746</v>
      </c>
      <c r="B267" s="79" t="s">
        <v>749</v>
      </c>
      <c r="C267" s="122">
        <v>0</v>
      </c>
      <c r="E267" s="116"/>
      <c r="F267" s="116"/>
    </row>
    <row r="268" spans="1:14" outlineLevel="1" x14ac:dyDescent="0.25">
      <c r="A268" s="51" t="s">
        <v>748</v>
      </c>
      <c r="B268" s="79" t="s">
        <v>751</v>
      </c>
      <c r="C268" s="122">
        <v>0</v>
      </c>
      <c r="E268" s="116"/>
      <c r="F268" s="116"/>
    </row>
    <row r="269" spans="1:14" outlineLevel="1" x14ac:dyDescent="0.25">
      <c r="A269" s="51" t="s">
        <v>750</v>
      </c>
      <c r="B269" s="79" t="s">
        <v>753</v>
      </c>
      <c r="C269" s="122">
        <v>0</v>
      </c>
      <c r="E269" s="116"/>
      <c r="F269" s="116"/>
    </row>
    <row r="270" spans="1:14" outlineLevel="1" x14ac:dyDescent="0.25">
      <c r="A270" s="51" t="s">
        <v>752</v>
      </c>
      <c r="B270" s="79" t="s">
        <v>2436</v>
      </c>
      <c r="C270" s="122">
        <v>0.55223261613092856</v>
      </c>
      <c r="E270" s="116"/>
      <c r="F270" s="116"/>
    </row>
    <row r="271" spans="1:14" hidden="1" outlineLevel="1" x14ac:dyDescent="0.25">
      <c r="A271" s="51" t="s">
        <v>754</v>
      </c>
      <c r="B271" s="79" t="s">
        <v>141</v>
      </c>
      <c r="C271" s="122"/>
      <c r="E271" s="116"/>
      <c r="F271" s="116"/>
    </row>
    <row r="272" spans="1:14" hidden="1" outlineLevel="1" x14ac:dyDescent="0.25">
      <c r="A272" s="51" t="s">
        <v>755</v>
      </c>
      <c r="B272" s="79" t="s">
        <v>141</v>
      </c>
      <c r="C272" s="122"/>
      <c r="E272" s="116"/>
      <c r="F272" s="116"/>
    </row>
    <row r="273" spans="1:7" hidden="1" outlineLevel="1" x14ac:dyDescent="0.25">
      <c r="A273" s="51" t="s">
        <v>756</v>
      </c>
      <c r="B273" s="79" t="s">
        <v>141</v>
      </c>
      <c r="C273" s="122"/>
      <c r="E273" s="116"/>
      <c r="F273" s="116"/>
    </row>
    <row r="274" spans="1:7" hidden="1" outlineLevel="1" x14ac:dyDescent="0.25">
      <c r="A274" s="51" t="s">
        <v>757</v>
      </c>
      <c r="B274" s="79" t="s">
        <v>141</v>
      </c>
      <c r="C274" s="122"/>
      <c r="E274" s="116"/>
      <c r="F274" s="116"/>
    </row>
    <row r="275" spans="1:7" hidden="1" outlineLevel="1" x14ac:dyDescent="0.25">
      <c r="A275" s="51" t="s">
        <v>758</v>
      </c>
      <c r="B275" s="79" t="s">
        <v>141</v>
      </c>
      <c r="C275" s="122"/>
      <c r="E275" s="116"/>
      <c r="F275" s="116"/>
    </row>
    <row r="276" spans="1:7" ht="15" customHeight="1" x14ac:dyDescent="0.25">
      <c r="A276" s="70"/>
      <c r="B276" s="110" t="s">
        <v>759</v>
      </c>
      <c r="C276" s="70" t="s">
        <v>480</v>
      </c>
      <c r="D276" s="70"/>
      <c r="E276" s="72"/>
      <c r="F276" s="70"/>
      <c r="G276" s="73"/>
    </row>
    <row r="277" spans="1:7" x14ac:dyDescent="0.25">
      <c r="A277" s="51" t="s">
        <v>7</v>
      </c>
      <c r="B277" s="51" t="s">
        <v>991</v>
      </c>
      <c r="C277" s="122">
        <v>1</v>
      </c>
      <c r="E277" s="49"/>
      <c r="F277" s="49"/>
    </row>
    <row r="278" spans="1:7" x14ac:dyDescent="0.25">
      <c r="A278" s="51" t="s">
        <v>760</v>
      </c>
      <c r="B278" s="51" t="s">
        <v>761</v>
      </c>
      <c r="C278" s="122">
        <v>0</v>
      </c>
      <c r="E278" s="49"/>
      <c r="F278" s="49"/>
    </row>
    <row r="279" spans="1:7" x14ac:dyDescent="0.25">
      <c r="A279" s="51" t="s">
        <v>762</v>
      </c>
      <c r="B279" s="51" t="s">
        <v>137</v>
      </c>
      <c r="C279" s="122">
        <v>0</v>
      </c>
      <c r="E279" s="49"/>
      <c r="F279" s="49"/>
    </row>
    <row r="280" spans="1:7" hidden="1" outlineLevel="1" x14ac:dyDescent="0.25">
      <c r="A280" s="51" t="s">
        <v>763</v>
      </c>
      <c r="C280" s="122"/>
      <c r="E280" s="49"/>
      <c r="F280" s="49"/>
    </row>
    <row r="281" spans="1:7" hidden="1" outlineLevel="1" x14ac:dyDescent="0.25">
      <c r="A281" s="51" t="s">
        <v>764</v>
      </c>
      <c r="C281" s="122"/>
      <c r="E281" s="49"/>
      <c r="F281" s="49"/>
    </row>
    <row r="282" spans="1:7" hidden="1" outlineLevel="1" x14ac:dyDescent="0.25">
      <c r="A282" s="51" t="s">
        <v>765</v>
      </c>
      <c r="C282" s="122"/>
      <c r="E282" s="49"/>
      <c r="F282" s="49"/>
    </row>
    <row r="283" spans="1:7" hidden="1" outlineLevel="1" x14ac:dyDescent="0.25">
      <c r="A283" s="51" t="s">
        <v>766</v>
      </c>
      <c r="C283" s="122"/>
      <c r="E283" s="49"/>
      <c r="F283" s="49"/>
    </row>
    <row r="284" spans="1:7" hidden="1" outlineLevel="1" x14ac:dyDescent="0.25">
      <c r="A284" s="51" t="s">
        <v>767</v>
      </c>
      <c r="C284" s="122"/>
      <c r="E284" s="49"/>
      <c r="F284" s="49"/>
    </row>
    <row r="285" spans="1:7" hidden="1" outlineLevel="1" x14ac:dyDescent="0.25">
      <c r="A285" s="51" t="s">
        <v>768</v>
      </c>
      <c r="C285" s="122"/>
      <c r="E285" s="49"/>
      <c r="F285" s="49"/>
    </row>
    <row r="286" spans="1:7" customFormat="1" collapsed="1" x14ac:dyDescent="0.25">
      <c r="A286" s="71"/>
      <c r="B286" s="71" t="s">
        <v>1875</v>
      </c>
      <c r="C286" s="71" t="s">
        <v>109</v>
      </c>
      <c r="D286" s="71" t="s">
        <v>1258</v>
      </c>
      <c r="E286" s="71"/>
      <c r="F286" s="71" t="s">
        <v>480</v>
      </c>
      <c r="G286" s="71" t="s">
        <v>1517</v>
      </c>
    </row>
    <row r="287" spans="1:7" customFormat="1" x14ac:dyDescent="0.25">
      <c r="A287" s="51" t="s">
        <v>1596</v>
      </c>
      <c r="B287" s="68" t="s">
        <v>2437</v>
      </c>
      <c r="C287" s="125">
        <v>232.72721580000004</v>
      </c>
      <c r="D287" s="51">
        <v>33</v>
      </c>
      <c r="E287" s="57"/>
      <c r="F287" s="131">
        <f>IF($C$305=0,"",IF(C287="[For completion]","",C287/$C$305))</f>
        <v>0.12878833187552854</v>
      </c>
      <c r="G287" s="131">
        <f>IF($D$305=0,"",IF(D287="[For completion]","",D287/$D$305))</f>
        <v>3.6544850498338874E-2</v>
      </c>
    </row>
    <row r="288" spans="1:7" customFormat="1" x14ac:dyDescent="0.25">
      <c r="A288" s="51" t="s">
        <v>1597</v>
      </c>
      <c r="B288" s="68" t="s">
        <v>2438</v>
      </c>
      <c r="C288" s="125">
        <v>128.13580673999996</v>
      </c>
      <c r="D288" s="51">
        <v>33</v>
      </c>
      <c r="E288" s="57"/>
      <c r="F288" s="131">
        <f t="shared" ref="F288:F304" si="9">IF($C$305=0,"",IF(C288="[For completion]","",C288/$C$305))</f>
        <v>7.0908753610284453E-2</v>
      </c>
      <c r="G288" s="131">
        <f t="shared" ref="G288:G304" si="10">IF($D$305=0,"",IF(D288="[For completion]","",D288/$D$305))</f>
        <v>3.6544850498338874E-2</v>
      </c>
    </row>
    <row r="289" spans="1:7" customFormat="1" x14ac:dyDescent="0.25">
      <c r="A289" s="51" t="s">
        <v>1598</v>
      </c>
      <c r="B289" s="68" t="s">
        <v>2439</v>
      </c>
      <c r="C289" s="125">
        <v>307.67187201000007</v>
      </c>
      <c r="D289" s="51">
        <v>96</v>
      </c>
      <c r="E289" s="57"/>
      <c r="F289" s="131">
        <f t="shared" si="9"/>
        <v>0.17026176773085869</v>
      </c>
      <c r="G289" s="131">
        <f t="shared" si="10"/>
        <v>0.10631229235880399</v>
      </c>
    </row>
    <row r="290" spans="1:7" customFormat="1" x14ac:dyDescent="0.25">
      <c r="A290" s="51" t="s">
        <v>1599</v>
      </c>
      <c r="B290" s="68" t="s">
        <v>2406</v>
      </c>
      <c r="C290" s="125">
        <v>108.29885841999999</v>
      </c>
      <c r="D290" s="51">
        <v>61</v>
      </c>
      <c r="E290" s="57"/>
      <c r="F290" s="131">
        <f t="shared" si="9"/>
        <v>5.9931234393841078E-2</v>
      </c>
      <c r="G290" s="131">
        <f t="shared" si="10"/>
        <v>6.755260243632337E-2</v>
      </c>
    </row>
    <row r="291" spans="1:7" customFormat="1" x14ac:dyDescent="0.25">
      <c r="A291" s="51" t="s">
        <v>1600</v>
      </c>
      <c r="B291" s="68" t="s">
        <v>2411</v>
      </c>
      <c r="C291" s="125">
        <v>28.691685440000004</v>
      </c>
      <c r="D291" s="51">
        <v>23</v>
      </c>
      <c r="E291" s="57"/>
      <c r="F291" s="131">
        <f t="shared" si="9"/>
        <v>1.5877620044621316E-2</v>
      </c>
      <c r="G291" s="131">
        <f t="shared" si="10"/>
        <v>2.5470653377630121E-2</v>
      </c>
    </row>
    <row r="292" spans="1:7" customFormat="1" x14ac:dyDescent="0.25">
      <c r="A292" s="51" t="s">
        <v>1601</v>
      </c>
      <c r="B292" s="68" t="s">
        <v>2440</v>
      </c>
      <c r="C292" s="125">
        <v>9.6054432799999994</v>
      </c>
      <c r="D292" s="51">
        <v>8</v>
      </c>
      <c r="E292" s="57"/>
      <c r="F292" s="131">
        <f t="shared" si="9"/>
        <v>5.315532232462711E-3</v>
      </c>
      <c r="G292" s="131">
        <f t="shared" si="10"/>
        <v>8.8593576965669985E-3</v>
      </c>
    </row>
    <row r="293" spans="1:7" customFormat="1" x14ac:dyDescent="0.25">
      <c r="A293" s="51" t="s">
        <v>1602</v>
      </c>
      <c r="B293" s="68" t="s">
        <v>2441</v>
      </c>
      <c r="C293" s="125">
        <v>2.39420476</v>
      </c>
      <c r="D293" s="51">
        <v>5</v>
      </c>
      <c r="E293" s="57"/>
      <c r="F293" s="131">
        <f t="shared" si="9"/>
        <v>1.324922983970361E-3</v>
      </c>
      <c r="G293" s="131">
        <f t="shared" si="10"/>
        <v>5.5370985603543747E-3</v>
      </c>
    </row>
    <row r="294" spans="1:7" customFormat="1" x14ac:dyDescent="0.25">
      <c r="A294" s="51" t="s">
        <v>1603</v>
      </c>
      <c r="B294" s="68" t="s">
        <v>2442</v>
      </c>
      <c r="C294" s="125">
        <v>56.086440379999992</v>
      </c>
      <c r="D294" s="51">
        <v>20</v>
      </c>
      <c r="E294" s="57"/>
      <c r="F294" s="131">
        <f t="shared" si="9"/>
        <v>3.1037534963611606E-2</v>
      </c>
      <c r="G294" s="131">
        <f t="shared" si="10"/>
        <v>2.2148394241417499E-2</v>
      </c>
    </row>
    <row r="295" spans="1:7" customFormat="1" x14ac:dyDescent="0.25">
      <c r="A295" s="51" t="s">
        <v>1604</v>
      </c>
      <c r="B295" s="68" t="s">
        <v>2443</v>
      </c>
      <c r="C295" s="125">
        <v>215.05432304999999</v>
      </c>
      <c r="D295" s="51">
        <v>44</v>
      </c>
      <c r="E295" s="57"/>
      <c r="F295" s="131">
        <f t="shared" si="9"/>
        <v>0.1190083739584295</v>
      </c>
      <c r="G295" s="131">
        <f t="shared" si="10"/>
        <v>4.8726467331118496E-2</v>
      </c>
    </row>
    <row r="296" spans="1:7" customFormat="1" x14ac:dyDescent="0.25">
      <c r="A296" s="51" t="s">
        <v>1605</v>
      </c>
      <c r="B296" s="68" t="s">
        <v>2444</v>
      </c>
      <c r="C296" s="125">
        <v>454.43902908999996</v>
      </c>
      <c r="D296" s="51">
        <v>163</v>
      </c>
      <c r="E296" s="57"/>
      <c r="F296" s="131">
        <f t="shared" si="9"/>
        <v>0.25148087770676575</v>
      </c>
      <c r="G296" s="131">
        <f t="shared" si="10"/>
        <v>0.18050941306755261</v>
      </c>
    </row>
    <row r="297" spans="1:7" customFormat="1" x14ac:dyDescent="0.25">
      <c r="A297" s="51" t="s">
        <v>1606</v>
      </c>
      <c r="B297" s="68" t="s">
        <v>2445</v>
      </c>
      <c r="C297" s="125">
        <v>121.12818892000003</v>
      </c>
      <c r="D297" s="51">
        <v>200</v>
      </c>
      <c r="E297" s="57"/>
      <c r="F297" s="131">
        <f t="shared" si="9"/>
        <v>6.7030825511687667E-2</v>
      </c>
      <c r="G297" s="131">
        <f t="shared" si="10"/>
        <v>0.22148394241417496</v>
      </c>
    </row>
    <row r="298" spans="1:7" customFormat="1" x14ac:dyDescent="0.25">
      <c r="A298" s="51" t="s">
        <v>1607</v>
      </c>
      <c r="B298" s="68" t="s">
        <v>2446</v>
      </c>
      <c r="C298" s="125">
        <v>84.371408689999967</v>
      </c>
      <c r="D298" s="51">
        <v>147</v>
      </c>
      <c r="E298" s="57"/>
      <c r="F298" s="131">
        <f t="shared" si="9"/>
        <v>4.6690082832905905E-2</v>
      </c>
      <c r="G298" s="131">
        <f t="shared" si="10"/>
        <v>0.16279069767441862</v>
      </c>
    </row>
    <row r="299" spans="1:7" customFormat="1" x14ac:dyDescent="0.25">
      <c r="A299" s="51" t="s">
        <v>1608</v>
      </c>
      <c r="B299" s="68" t="s">
        <v>2447</v>
      </c>
      <c r="C299" s="125">
        <v>20.093920090000005</v>
      </c>
      <c r="D299" s="51">
        <v>35</v>
      </c>
      <c r="E299" s="57"/>
      <c r="F299" s="131">
        <f t="shared" si="9"/>
        <v>1.1119724181529398E-2</v>
      </c>
      <c r="G299" s="131">
        <f t="shared" si="10"/>
        <v>3.875968992248062E-2</v>
      </c>
    </row>
    <row r="300" spans="1:7" customFormat="1" x14ac:dyDescent="0.25">
      <c r="A300" s="51" t="s">
        <v>1609</v>
      </c>
      <c r="B300" s="68" t="s">
        <v>2448</v>
      </c>
      <c r="C300" s="125">
        <v>0</v>
      </c>
      <c r="D300" s="51">
        <v>0</v>
      </c>
      <c r="E300" s="57"/>
      <c r="F300" s="131">
        <f t="shared" si="9"/>
        <v>0</v>
      </c>
      <c r="G300" s="131">
        <f t="shared" si="10"/>
        <v>0</v>
      </c>
    </row>
    <row r="301" spans="1:7" customFormat="1" hidden="1" x14ac:dyDescent="0.25">
      <c r="A301" s="51" t="s">
        <v>1610</v>
      </c>
      <c r="B301" s="68" t="s">
        <v>573</v>
      </c>
      <c r="C301" s="125">
        <v>0</v>
      </c>
      <c r="D301" s="51">
        <v>0</v>
      </c>
      <c r="E301" s="57"/>
      <c r="F301" s="131">
        <f t="shared" si="9"/>
        <v>0</v>
      </c>
      <c r="G301" s="131">
        <f t="shared" si="10"/>
        <v>0</v>
      </c>
    </row>
    <row r="302" spans="1:7" customFormat="1" hidden="1" x14ac:dyDescent="0.25">
      <c r="A302" s="51" t="s">
        <v>1611</v>
      </c>
      <c r="B302" s="68" t="s">
        <v>573</v>
      </c>
      <c r="C302" s="125">
        <v>0</v>
      </c>
      <c r="D302" s="51">
        <v>0</v>
      </c>
      <c r="E302" s="57"/>
      <c r="F302" s="131">
        <f t="shared" si="9"/>
        <v>0</v>
      </c>
      <c r="G302" s="131">
        <f t="shared" si="10"/>
        <v>0</v>
      </c>
    </row>
    <row r="303" spans="1:7" customFormat="1" hidden="1" x14ac:dyDescent="0.25">
      <c r="A303" s="51" t="s">
        <v>1612</v>
      </c>
      <c r="B303" s="68" t="s">
        <v>573</v>
      </c>
      <c r="C303" s="125">
        <v>0</v>
      </c>
      <c r="D303" s="51">
        <v>0</v>
      </c>
      <c r="E303" s="57"/>
      <c r="F303" s="131">
        <f t="shared" si="9"/>
        <v>0</v>
      </c>
      <c r="G303" s="131">
        <f t="shared" si="10"/>
        <v>0</v>
      </c>
    </row>
    <row r="304" spans="1:7" customFormat="1" x14ac:dyDescent="0.25">
      <c r="A304" s="51" t="s">
        <v>1613</v>
      </c>
      <c r="B304" s="68" t="s">
        <v>1651</v>
      </c>
      <c r="C304" s="125">
        <v>38.353627459999991</v>
      </c>
      <c r="D304" s="51">
        <v>35</v>
      </c>
      <c r="E304" s="57"/>
      <c r="F304" s="131">
        <f t="shared" si="9"/>
        <v>2.1224417973503135E-2</v>
      </c>
      <c r="G304" s="131">
        <f t="shared" si="10"/>
        <v>3.875968992248062E-2</v>
      </c>
    </row>
    <row r="305" spans="1:7" customFormat="1" x14ac:dyDescent="0.25">
      <c r="A305" s="51" t="s">
        <v>1614</v>
      </c>
      <c r="B305" s="68" t="s">
        <v>139</v>
      </c>
      <c r="C305" s="125">
        <f>SUM(C287:C304)</f>
        <v>1807.0520241299998</v>
      </c>
      <c r="D305" s="51">
        <f>SUM(D287:D304)</f>
        <v>903</v>
      </c>
      <c r="E305" s="57"/>
      <c r="F305" s="139">
        <f>SUM(F287:F304)</f>
        <v>1</v>
      </c>
      <c r="G305" s="139">
        <f>SUM(G287:G304)</f>
        <v>1</v>
      </c>
    </row>
    <row r="306" spans="1:7" customFormat="1" hidden="1" x14ac:dyDescent="0.25">
      <c r="A306" s="51" t="s">
        <v>1615</v>
      </c>
      <c r="B306" s="68"/>
      <c r="C306" s="51"/>
      <c r="D306" s="51"/>
      <c r="E306" s="57"/>
      <c r="F306" s="57"/>
      <c r="G306" s="57"/>
    </row>
    <row r="307" spans="1:7" customFormat="1" hidden="1" x14ac:dyDescent="0.25">
      <c r="A307" s="51" t="s">
        <v>1616</v>
      </c>
      <c r="B307" s="68"/>
      <c r="C307" s="51"/>
      <c r="D307" s="51"/>
      <c r="E307" s="57"/>
      <c r="F307" s="57"/>
      <c r="G307" s="57"/>
    </row>
    <row r="308" spans="1:7" customFormat="1" hidden="1" x14ac:dyDescent="0.25">
      <c r="A308" s="51" t="s">
        <v>1617</v>
      </c>
      <c r="B308" s="68"/>
      <c r="C308" s="51"/>
      <c r="D308" s="51"/>
      <c r="E308" s="57"/>
      <c r="F308" s="57"/>
      <c r="G308" s="57"/>
    </row>
    <row r="309" spans="1:7" customFormat="1" x14ac:dyDescent="0.25">
      <c r="A309" s="71"/>
      <c r="B309" s="71" t="s">
        <v>1910</v>
      </c>
      <c r="C309" s="71" t="s">
        <v>109</v>
      </c>
      <c r="D309" s="71" t="s">
        <v>1258</v>
      </c>
      <c r="E309" s="71"/>
      <c r="F309" s="71" t="s">
        <v>480</v>
      </c>
      <c r="G309" s="71" t="s">
        <v>1517</v>
      </c>
    </row>
    <row r="310" spans="1:7" customFormat="1" x14ac:dyDescent="0.25">
      <c r="A310" s="51" t="s">
        <v>1618</v>
      </c>
      <c r="B310" s="68" t="s">
        <v>2449</v>
      </c>
      <c r="C310" s="125">
        <v>232.72721580000004</v>
      </c>
      <c r="D310" s="51">
        <v>33</v>
      </c>
      <c r="E310" s="57"/>
      <c r="F310" s="131">
        <f>IF($C$328=0,"",IF(C310="[For completion]","",C310/$C$328))</f>
        <v>0.12878833187552854</v>
      </c>
      <c r="G310" s="131">
        <f>IF($D$328=0,"",IF(D310="[For completion]","",D310/$D$328))</f>
        <v>3.6544850498338874E-2</v>
      </c>
    </row>
    <row r="311" spans="1:7" customFormat="1" x14ac:dyDescent="0.25">
      <c r="A311" s="51" t="s">
        <v>1619</v>
      </c>
      <c r="B311" s="68" t="s">
        <v>2450</v>
      </c>
      <c r="C311" s="125">
        <v>128.13580673999996</v>
      </c>
      <c r="D311" s="51">
        <v>33</v>
      </c>
      <c r="E311" s="57"/>
      <c r="F311" s="131">
        <f t="shared" ref="F311:F327" si="11">IF($C$328=0,"",IF(C311="[For completion]","",C311/$C$328))</f>
        <v>7.0908753610284453E-2</v>
      </c>
      <c r="G311" s="131">
        <f t="shared" ref="G311:G327" si="12">IF($D$328=0,"",IF(D311="[For completion]","",D311/$D$328))</f>
        <v>3.6544850498338874E-2</v>
      </c>
    </row>
    <row r="312" spans="1:7" customFormat="1" x14ac:dyDescent="0.25">
      <c r="A312" s="51" t="s">
        <v>1620</v>
      </c>
      <c r="B312" s="68" t="s">
        <v>2451</v>
      </c>
      <c r="C312" s="125">
        <v>307.67187201000007</v>
      </c>
      <c r="D312" s="51">
        <v>96</v>
      </c>
      <c r="E312" s="57"/>
      <c r="F312" s="131">
        <f t="shared" si="11"/>
        <v>0.17026176773085869</v>
      </c>
      <c r="G312" s="131">
        <f t="shared" si="12"/>
        <v>0.10631229235880399</v>
      </c>
    </row>
    <row r="313" spans="1:7" customFormat="1" x14ac:dyDescent="0.25">
      <c r="A313" s="51" t="s">
        <v>1621</v>
      </c>
      <c r="B313" s="68" t="s">
        <v>2452</v>
      </c>
      <c r="C313" s="125">
        <v>108.29885841999999</v>
      </c>
      <c r="D313" s="51">
        <v>61</v>
      </c>
      <c r="E313" s="57"/>
      <c r="F313" s="131">
        <f t="shared" si="11"/>
        <v>5.9931234393841078E-2</v>
      </c>
      <c r="G313" s="131">
        <f t="shared" si="12"/>
        <v>6.755260243632337E-2</v>
      </c>
    </row>
    <row r="314" spans="1:7" customFormat="1" x14ac:dyDescent="0.25">
      <c r="A314" s="51" t="s">
        <v>1622</v>
      </c>
      <c r="B314" s="68" t="s">
        <v>2453</v>
      </c>
      <c r="C314" s="125">
        <v>28.691685440000004</v>
      </c>
      <c r="D314" s="51">
        <v>23</v>
      </c>
      <c r="E314" s="57"/>
      <c r="F314" s="131">
        <f t="shared" si="11"/>
        <v>1.5877620044621316E-2</v>
      </c>
      <c r="G314" s="131">
        <f t="shared" si="12"/>
        <v>2.5470653377630121E-2</v>
      </c>
    </row>
    <row r="315" spans="1:7" customFormat="1" x14ac:dyDescent="0.25">
      <c r="A315" s="51" t="s">
        <v>1623</v>
      </c>
      <c r="B315" s="68" t="s">
        <v>2454</v>
      </c>
      <c r="C315" s="125">
        <v>9.6054432799999994</v>
      </c>
      <c r="D315" s="51">
        <v>8</v>
      </c>
      <c r="E315" s="57"/>
      <c r="F315" s="131">
        <f t="shared" si="11"/>
        <v>5.315532232462711E-3</v>
      </c>
      <c r="G315" s="131">
        <f t="shared" si="12"/>
        <v>8.8593576965669985E-3</v>
      </c>
    </row>
    <row r="316" spans="1:7" customFormat="1" x14ac:dyDescent="0.25">
      <c r="A316" s="51" t="s">
        <v>1624</v>
      </c>
      <c r="B316" s="68" t="s">
        <v>2455</v>
      </c>
      <c r="C316" s="125">
        <v>2.39420476</v>
      </c>
      <c r="D316" s="51">
        <v>5</v>
      </c>
      <c r="E316" s="57"/>
      <c r="F316" s="131">
        <f t="shared" si="11"/>
        <v>1.324922983970361E-3</v>
      </c>
      <c r="G316" s="131">
        <f t="shared" si="12"/>
        <v>5.5370985603543747E-3</v>
      </c>
    </row>
    <row r="317" spans="1:7" customFormat="1" x14ac:dyDescent="0.25">
      <c r="A317" s="51" t="s">
        <v>1625</v>
      </c>
      <c r="B317" s="68" t="s">
        <v>2456</v>
      </c>
      <c r="C317" s="125">
        <v>56.086440379999992</v>
      </c>
      <c r="D317" s="51">
        <v>20</v>
      </c>
      <c r="E317" s="57"/>
      <c r="F317" s="131">
        <f t="shared" si="11"/>
        <v>3.1037534963611606E-2</v>
      </c>
      <c r="G317" s="131">
        <f t="shared" si="12"/>
        <v>2.2148394241417499E-2</v>
      </c>
    </row>
    <row r="318" spans="1:7" customFormat="1" x14ac:dyDescent="0.25">
      <c r="A318" s="51" t="s">
        <v>1626</v>
      </c>
      <c r="B318" s="68" t="s">
        <v>2457</v>
      </c>
      <c r="C318" s="125">
        <v>215.05432304999999</v>
      </c>
      <c r="D318" s="51">
        <v>44</v>
      </c>
      <c r="E318" s="57"/>
      <c r="F318" s="131">
        <f t="shared" si="11"/>
        <v>0.1190083739584295</v>
      </c>
      <c r="G318" s="131">
        <f t="shared" si="12"/>
        <v>4.8726467331118496E-2</v>
      </c>
    </row>
    <row r="319" spans="1:7" customFormat="1" x14ac:dyDescent="0.25">
      <c r="A319" s="51" t="s">
        <v>1627</v>
      </c>
      <c r="B319" s="68" t="s">
        <v>2458</v>
      </c>
      <c r="C319" s="125">
        <v>454.43902908999996</v>
      </c>
      <c r="D319" s="51">
        <v>163</v>
      </c>
      <c r="E319" s="57"/>
      <c r="F319" s="131">
        <f t="shared" si="11"/>
        <v>0.25148087770676575</v>
      </c>
      <c r="G319" s="131">
        <f t="shared" si="12"/>
        <v>0.18050941306755261</v>
      </c>
    </row>
    <row r="320" spans="1:7" customFormat="1" x14ac:dyDescent="0.25">
      <c r="A320" s="51" t="s">
        <v>1702</v>
      </c>
      <c r="B320" s="68" t="s">
        <v>2459</v>
      </c>
      <c r="C320" s="125">
        <v>121.12818892000003</v>
      </c>
      <c r="D320" s="51">
        <v>200</v>
      </c>
      <c r="E320" s="57"/>
      <c r="F320" s="131">
        <f t="shared" si="11"/>
        <v>6.7030825511687667E-2</v>
      </c>
      <c r="G320" s="131">
        <f t="shared" si="12"/>
        <v>0.22148394241417496</v>
      </c>
    </row>
    <row r="321" spans="1:7" customFormat="1" x14ac:dyDescent="0.25">
      <c r="A321" s="51" t="s">
        <v>1735</v>
      </c>
      <c r="B321" s="68" t="s">
        <v>2460</v>
      </c>
      <c r="C321" s="125">
        <v>84.371408689999967</v>
      </c>
      <c r="D321" s="51">
        <v>147</v>
      </c>
      <c r="E321" s="57"/>
      <c r="F321" s="131">
        <f>IF($C$328=0,"",IF(C321="[For completion]","",C321/$C$328))</f>
        <v>4.6690082832905905E-2</v>
      </c>
      <c r="G321" s="131">
        <f t="shared" si="12"/>
        <v>0.16279069767441862</v>
      </c>
    </row>
    <row r="322" spans="1:7" customFormat="1" x14ac:dyDescent="0.25">
      <c r="A322" s="51" t="s">
        <v>1736</v>
      </c>
      <c r="B322" s="68" t="s">
        <v>2461</v>
      </c>
      <c r="C322" s="125">
        <v>20.093920090000005</v>
      </c>
      <c r="D322" s="51">
        <v>35</v>
      </c>
      <c r="E322" s="57"/>
      <c r="F322" s="131">
        <f t="shared" si="11"/>
        <v>1.1119724181529398E-2</v>
      </c>
      <c r="G322" s="131">
        <f t="shared" si="12"/>
        <v>3.875968992248062E-2</v>
      </c>
    </row>
    <row r="323" spans="1:7" customFormat="1" x14ac:dyDescent="0.25">
      <c r="A323" s="51" t="s">
        <v>1737</v>
      </c>
      <c r="B323" s="68" t="s">
        <v>2462</v>
      </c>
      <c r="C323" s="125">
        <v>0</v>
      </c>
      <c r="D323" s="51">
        <v>0</v>
      </c>
      <c r="E323" s="57"/>
      <c r="F323" s="131">
        <f t="shared" si="11"/>
        <v>0</v>
      </c>
      <c r="G323" s="131">
        <f t="shared" si="12"/>
        <v>0</v>
      </c>
    </row>
    <row r="324" spans="1:7" customFormat="1" hidden="1" x14ac:dyDescent="0.25">
      <c r="A324" s="51" t="s">
        <v>1738</v>
      </c>
      <c r="B324" s="68" t="s">
        <v>573</v>
      </c>
      <c r="C324" s="125">
        <v>0</v>
      </c>
      <c r="D324" s="51">
        <v>0</v>
      </c>
      <c r="E324" s="57"/>
      <c r="F324" s="131">
        <f t="shared" si="11"/>
        <v>0</v>
      </c>
      <c r="G324" s="131">
        <f t="shared" si="12"/>
        <v>0</v>
      </c>
    </row>
    <row r="325" spans="1:7" customFormat="1" hidden="1" x14ac:dyDescent="0.25">
      <c r="A325" s="51" t="s">
        <v>1739</v>
      </c>
      <c r="B325" s="68" t="s">
        <v>573</v>
      </c>
      <c r="C325" s="125">
        <v>0</v>
      </c>
      <c r="D325" s="51">
        <v>0</v>
      </c>
      <c r="E325" s="57"/>
      <c r="F325" s="131">
        <f t="shared" si="11"/>
        <v>0</v>
      </c>
      <c r="G325" s="131">
        <f t="shared" si="12"/>
        <v>0</v>
      </c>
    </row>
    <row r="326" spans="1:7" customFormat="1" hidden="1" x14ac:dyDescent="0.25">
      <c r="A326" s="51" t="s">
        <v>1740</v>
      </c>
      <c r="B326" s="68" t="s">
        <v>573</v>
      </c>
      <c r="C326" s="125">
        <v>0</v>
      </c>
      <c r="D326" s="51">
        <v>0</v>
      </c>
      <c r="E326" s="57"/>
      <c r="F326" s="131">
        <f t="shared" si="11"/>
        <v>0</v>
      </c>
      <c r="G326" s="131">
        <f t="shared" si="12"/>
        <v>0</v>
      </c>
    </row>
    <row r="327" spans="1:7" customFormat="1" x14ac:dyDescent="0.25">
      <c r="A327" s="51" t="s">
        <v>1741</v>
      </c>
      <c r="B327" s="68" t="s">
        <v>1651</v>
      </c>
      <c r="C327" s="125">
        <v>38.353627459999991</v>
      </c>
      <c r="D327" s="51">
        <v>35</v>
      </c>
      <c r="E327" s="57"/>
      <c r="F327" s="131">
        <f t="shared" si="11"/>
        <v>2.1224417973503135E-2</v>
      </c>
      <c r="G327" s="131">
        <f t="shared" si="12"/>
        <v>3.875968992248062E-2</v>
      </c>
    </row>
    <row r="328" spans="1:7" customFormat="1" x14ac:dyDescent="0.25">
      <c r="A328" s="51" t="s">
        <v>1742</v>
      </c>
      <c r="B328" s="68" t="s">
        <v>139</v>
      </c>
      <c r="C328" s="125">
        <f>SUM(C310:C327)</f>
        <v>1807.0520241299998</v>
      </c>
      <c r="D328" s="51">
        <f>SUM(D310:D327)</f>
        <v>903</v>
      </c>
      <c r="E328" s="57"/>
      <c r="F328" s="139">
        <f>SUM(F310:F327)</f>
        <v>1</v>
      </c>
      <c r="G328" s="139">
        <f>SUM(G310:G327)</f>
        <v>1</v>
      </c>
    </row>
    <row r="329" spans="1:7" customFormat="1" hidden="1" x14ac:dyDescent="0.25">
      <c r="A329" s="51" t="s">
        <v>1628</v>
      </c>
      <c r="B329" s="68"/>
      <c r="C329" s="51"/>
      <c r="D329" s="51"/>
      <c r="E329" s="57"/>
      <c r="F329" s="57"/>
      <c r="G329" s="57"/>
    </row>
    <row r="330" spans="1:7" customFormat="1" hidden="1" x14ac:dyDescent="0.25">
      <c r="A330" s="51" t="s">
        <v>1743</v>
      </c>
      <c r="B330" s="68"/>
      <c r="C330" s="51"/>
      <c r="D330" s="51"/>
      <c r="E330" s="57"/>
      <c r="F330" s="57"/>
      <c r="G330" s="57"/>
    </row>
    <row r="331" spans="1:7" customFormat="1" hidden="1" x14ac:dyDescent="0.25">
      <c r="A331" s="51" t="s">
        <v>1744</v>
      </c>
      <c r="B331" s="68"/>
      <c r="C331" s="51"/>
      <c r="D331" s="51"/>
      <c r="E331" s="57"/>
      <c r="F331" s="57"/>
      <c r="G331" s="57"/>
    </row>
    <row r="332" spans="1:7" customFormat="1" x14ac:dyDescent="0.25">
      <c r="A332" s="71"/>
      <c r="B332" s="71" t="s">
        <v>1876</v>
      </c>
      <c r="C332" s="71" t="s">
        <v>109</v>
      </c>
      <c r="D332" s="71" t="s">
        <v>1258</v>
      </c>
      <c r="E332" s="71"/>
      <c r="F332" s="71" t="s">
        <v>480</v>
      </c>
      <c r="G332" s="71" t="s">
        <v>1517</v>
      </c>
    </row>
    <row r="333" spans="1:7" customFormat="1" x14ac:dyDescent="0.25">
      <c r="A333" s="51" t="s">
        <v>1745</v>
      </c>
      <c r="B333" s="68" t="s">
        <v>1251</v>
      </c>
      <c r="C333" s="125">
        <v>308.7966289900001</v>
      </c>
      <c r="D333" s="51">
        <v>252</v>
      </c>
      <c r="E333" s="57"/>
      <c r="F333" s="131">
        <f>IF($C$346=0,"",IF(C333="[For completion]","",C333/$C$346))</f>
        <v>0.17088419418288153</v>
      </c>
      <c r="G333" s="131">
        <f>IF($D$346=0,"",IF(D333="[For completion]","",D333/$D$346))</f>
        <v>0.27906976744186046</v>
      </c>
    </row>
    <row r="334" spans="1:7" customFormat="1" x14ac:dyDescent="0.25">
      <c r="A334" s="51" t="s">
        <v>1746</v>
      </c>
      <c r="B334" s="68" t="s">
        <v>1252</v>
      </c>
      <c r="C334" s="125">
        <v>133.54607896000005</v>
      </c>
      <c r="D334" s="51">
        <v>120</v>
      </c>
      <c r="E334" s="57"/>
      <c r="F334" s="131">
        <f t="shared" ref="F334:F345" si="13">IF($C$346=0,"",IF(C334="[For completion]","",C334/$C$346))</f>
        <v>7.3902730622432078E-2</v>
      </c>
      <c r="G334" s="131">
        <f t="shared" ref="G334:G345" si="14">IF($D$346=0,"",IF(D334="[For completion]","",D334/$D$346))</f>
        <v>0.13289036544850499</v>
      </c>
    </row>
    <row r="335" spans="1:7" customFormat="1" x14ac:dyDescent="0.25">
      <c r="A335" s="51" t="s">
        <v>1747</v>
      </c>
      <c r="B335" s="68" t="s">
        <v>1891</v>
      </c>
      <c r="C335" s="125">
        <v>104.41142655000002</v>
      </c>
      <c r="D335" s="51">
        <v>77</v>
      </c>
      <c r="E335" s="57"/>
      <c r="F335" s="131">
        <f t="shared" si="13"/>
        <v>5.7779978194190937E-2</v>
      </c>
      <c r="G335" s="131">
        <f t="shared" si="14"/>
        <v>8.5271317829457363E-2</v>
      </c>
    </row>
    <row r="336" spans="1:7" customFormat="1" x14ac:dyDescent="0.25">
      <c r="A336" s="51" t="s">
        <v>1748</v>
      </c>
      <c r="B336" s="68" t="s">
        <v>1253</v>
      </c>
      <c r="C336" s="125">
        <v>38.550952950000003</v>
      </c>
      <c r="D336" s="51">
        <v>69</v>
      </c>
      <c r="E336" s="57"/>
      <c r="F336" s="131">
        <f t="shared" si="13"/>
        <v>2.1333615432881762E-2</v>
      </c>
      <c r="G336" s="131">
        <f t="shared" si="14"/>
        <v>7.6411960132890366E-2</v>
      </c>
    </row>
    <row r="337" spans="1:7" customFormat="1" x14ac:dyDescent="0.25">
      <c r="A337" s="51" t="s">
        <v>1749</v>
      </c>
      <c r="B337" s="68" t="s">
        <v>1254</v>
      </c>
      <c r="C337" s="125">
        <v>23.906644660000005</v>
      </c>
      <c r="D337" s="51">
        <v>73</v>
      </c>
      <c r="E337" s="57"/>
      <c r="F337" s="131">
        <f t="shared" si="13"/>
        <v>1.3229638295283605E-2</v>
      </c>
      <c r="G337" s="131">
        <f t="shared" si="14"/>
        <v>8.0841638981173872E-2</v>
      </c>
    </row>
    <row r="338" spans="1:7" customFormat="1" x14ac:dyDescent="0.25">
      <c r="A338" s="51" t="s">
        <v>1750</v>
      </c>
      <c r="B338" s="68" t="s">
        <v>1255</v>
      </c>
      <c r="C338" s="125">
        <v>43.690457490000007</v>
      </c>
      <c r="D338" s="51">
        <v>37</v>
      </c>
      <c r="E338" s="57"/>
      <c r="F338" s="131">
        <f t="shared" si="13"/>
        <v>2.4177752995813526E-2</v>
      </c>
      <c r="G338" s="131">
        <f t="shared" si="14"/>
        <v>4.0974529346622372E-2</v>
      </c>
    </row>
    <row r="339" spans="1:7" customFormat="1" x14ac:dyDescent="0.25">
      <c r="A339" s="51" t="s">
        <v>1751</v>
      </c>
      <c r="B339" s="68" t="s">
        <v>1256</v>
      </c>
      <c r="C339" s="125">
        <v>97.021310049999983</v>
      </c>
      <c r="D339" s="51">
        <v>40</v>
      </c>
      <c r="E339" s="57"/>
      <c r="F339" s="131">
        <f t="shared" si="13"/>
        <v>5.3690380107739619E-2</v>
      </c>
      <c r="G339" s="131">
        <f t="shared" si="14"/>
        <v>4.4296788482834998E-2</v>
      </c>
    </row>
    <row r="340" spans="1:7" customFormat="1" x14ac:dyDescent="0.25">
      <c r="A340" s="51" t="s">
        <v>1752</v>
      </c>
      <c r="B340" s="68" t="s">
        <v>1257</v>
      </c>
      <c r="C340" s="125">
        <v>382.41123280000005</v>
      </c>
      <c r="D340" s="51">
        <v>111</v>
      </c>
      <c r="E340" s="57"/>
      <c r="F340" s="131">
        <f t="shared" si="13"/>
        <v>0.21162159566718106</v>
      </c>
      <c r="G340" s="131">
        <f t="shared" si="14"/>
        <v>0.12292358803986711</v>
      </c>
    </row>
    <row r="341" spans="1:7" customFormat="1" x14ac:dyDescent="0.25">
      <c r="A341" s="51" t="s">
        <v>1753</v>
      </c>
      <c r="B341" s="68" t="s">
        <v>2263</v>
      </c>
      <c r="C341" s="125">
        <v>413.36554324999992</v>
      </c>
      <c r="D341" s="51">
        <v>76</v>
      </c>
      <c r="E341" s="57"/>
      <c r="F341" s="131">
        <f t="shared" si="13"/>
        <v>0.2287513241070154</v>
      </c>
      <c r="G341" s="131">
        <f t="shared" si="14"/>
        <v>8.416389811738649E-2</v>
      </c>
    </row>
    <row r="342" spans="1:7" customFormat="1" x14ac:dyDescent="0.25">
      <c r="A342" s="51" t="s">
        <v>1754</v>
      </c>
      <c r="B342" s="51" t="s">
        <v>2266</v>
      </c>
      <c r="C342" s="125">
        <v>53.339910790000005</v>
      </c>
      <c r="D342" s="51">
        <v>19</v>
      </c>
      <c r="F342" s="131">
        <f t="shared" si="13"/>
        <v>2.9517639823170193E-2</v>
      </c>
      <c r="G342" s="131">
        <f t="shared" si="14"/>
        <v>2.1040974529346623E-2</v>
      </c>
    </row>
    <row r="343" spans="1:7" customFormat="1" x14ac:dyDescent="0.25">
      <c r="A343" s="51" t="s">
        <v>1755</v>
      </c>
      <c r="B343" s="51" t="s">
        <v>2264</v>
      </c>
      <c r="C343" s="125">
        <v>151.82399659000001</v>
      </c>
      <c r="D343" s="51">
        <v>15</v>
      </c>
      <c r="F343" s="131">
        <f t="shared" si="13"/>
        <v>8.4017501744641357E-2</v>
      </c>
      <c r="G343" s="131">
        <f t="shared" si="14"/>
        <v>1.6611295681063124E-2</v>
      </c>
    </row>
    <row r="344" spans="1:7" customFormat="1" x14ac:dyDescent="0.25">
      <c r="A344" s="51" t="s">
        <v>2260</v>
      </c>
      <c r="B344" s="68" t="s">
        <v>2265</v>
      </c>
      <c r="C344" s="125">
        <v>54.494720459999996</v>
      </c>
      <c r="D344" s="51">
        <v>11</v>
      </c>
      <c r="E344" s="57"/>
      <c r="F344" s="131">
        <f t="shared" si="13"/>
        <v>3.0156697058147129E-2</v>
      </c>
      <c r="G344" s="131">
        <f t="shared" si="14"/>
        <v>1.2181616832779624E-2</v>
      </c>
    </row>
    <row r="345" spans="1:7" customFormat="1" x14ac:dyDescent="0.25">
      <c r="A345" s="51" t="s">
        <v>2261</v>
      </c>
      <c r="B345" s="51" t="s">
        <v>1651</v>
      </c>
      <c r="C345" s="125">
        <v>1.6931205900000001</v>
      </c>
      <c r="D345" s="51">
        <v>3</v>
      </c>
      <c r="F345" s="131">
        <f t="shared" si="13"/>
        <v>9.3695176862168528E-4</v>
      </c>
      <c r="G345" s="131">
        <f t="shared" si="14"/>
        <v>3.3222591362126247E-3</v>
      </c>
    </row>
    <row r="346" spans="1:7" customFormat="1" x14ac:dyDescent="0.25">
      <c r="A346" s="51" t="s">
        <v>2262</v>
      </c>
      <c r="B346" s="68" t="s">
        <v>139</v>
      </c>
      <c r="C346" s="125">
        <f>SUM(C333:C345)</f>
        <v>1807.0520241300003</v>
      </c>
      <c r="D346" s="51">
        <f>SUM(D333:D345)</f>
        <v>903</v>
      </c>
      <c r="E346" s="57"/>
      <c r="F346" s="139">
        <f>SUM(F333:F345)</f>
        <v>1</v>
      </c>
      <c r="G346" s="139">
        <f>SUM(G333:G345)</f>
        <v>1</v>
      </c>
    </row>
    <row r="347" spans="1:7" customFormat="1" hidden="1" x14ac:dyDescent="0.25">
      <c r="A347" s="51" t="s">
        <v>1756</v>
      </c>
      <c r="B347" s="68"/>
      <c r="C347" s="125"/>
      <c r="D347" s="51"/>
      <c r="E347" s="57"/>
      <c r="F347" s="139"/>
      <c r="G347" s="139"/>
    </row>
    <row r="348" spans="1:7" customFormat="1" hidden="1" x14ac:dyDescent="0.25">
      <c r="A348" s="51" t="s">
        <v>2267</v>
      </c>
      <c r="B348" s="68"/>
      <c r="C348" s="125"/>
      <c r="D348" s="51"/>
      <c r="E348" s="57"/>
      <c r="F348" s="139"/>
      <c r="G348" s="139"/>
    </row>
    <row r="349" spans="1:7" customFormat="1" hidden="1" x14ac:dyDescent="0.25">
      <c r="A349" s="51" t="s">
        <v>2268</v>
      </c>
    </row>
    <row r="350" spans="1:7" customFormat="1" hidden="1" x14ac:dyDescent="0.25">
      <c r="A350" s="51" t="s">
        <v>2269</v>
      </c>
    </row>
    <row r="351" spans="1:7" customFormat="1" hidden="1" x14ac:dyDescent="0.25">
      <c r="A351" s="51" t="s">
        <v>2270</v>
      </c>
      <c r="B351" s="68"/>
      <c r="C351" s="125"/>
      <c r="D351" s="51"/>
      <c r="E351" s="57"/>
      <c r="F351" s="139"/>
      <c r="G351" s="139"/>
    </row>
    <row r="352" spans="1:7" customFormat="1" hidden="1" x14ac:dyDescent="0.25">
      <c r="A352" s="51" t="s">
        <v>2271</v>
      </c>
      <c r="B352" s="68"/>
      <c r="C352" s="125"/>
      <c r="D352" s="51"/>
      <c r="E352" s="57"/>
      <c r="F352" s="139"/>
      <c r="G352" s="139"/>
    </row>
    <row r="353" spans="1:7" customFormat="1" hidden="1" x14ac:dyDescent="0.25">
      <c r="A353" s="51" t="s">
        <v>2272</v>
      </c>
      <c r="B353" s="68"/>
      <c r="C353" s="125"/>
      <c r="D353" s="51"/>
      <c r="E353" s="57"/>
      <c r="F353" s="139"/>
      <c r="G353" s="139"/>
    </row>
    <row r="354" spans="1:7" customFormat="1" hidden="1" x14ac:dyDescent="0.25">
      <c r="A354" s="51" t="s">
        <v>2273</v>
      </c>
      <c r="B354" s="68"/>
      <c r="C354" s="125"/>
      <c r="D354" s="51"/>
      <c r="E354" s="57"/>
      <c r="F354" s="139"/>
      <c r="G354" s="139"/>
    </row>
    <row r="355" spans="1:7" customFormat="1" hidden="1" x14ac:dyDescent="0.25">
      <c r="A355" s="51" t="s">
        <v>2274</v>
      </c>
      <c r="B355" s="68"/>
      <c r="C355" s="51"/>
      <c r="D355" s="51"/>
      <c r="E355" s="57"/>
      <c r="F355" s="57"/>
      <c r="G355" s="57"/>
    </row>
    <row r="356" spans="1:7" customFormat="1" hidden="1" x14ac:dyDescent="0.25">
      <c r="A356" s="51" t="s">
        <v>2290</v>
      </c>
      <c r="B356" s="68"/>
      <c r="C356" s="51"/>
      <c r="D356" s="51"/>
      <c r="E356" s="57"/>
      <c r="F356" s="57"/>
      <c r="G356" s="57"/>
    </row>
    <row r="357" spans="1:7" customFormat="1" x14ac:dyDescent="0.25">
      <c r="A357" s="71"/>
      <c r="B357" s="71" t="s">
        <v>1877</v>
      </c>
      <c r="C357" s="71" t="s">
        <v>109</v>
      </c>
      <c r="D357" s="71" t="s">
        <v>1258</v>
      </c>
      <c r="E357" s="71"/>
      <c r="F357" s="71" t="s">
        <v>480</v>
      </c>
      <c r="G357" s="71" t="s">
        <v>1517</v>
      </c>
    </row>
    <row r="358" spans="1:7" customFormat="1" x14ac:dyDescent="0.25">
      <c r="A358" s="51" t="s">
        <v>2067</v>
      </c>
      <c r="B358" s="68" t="s">
        <v>1639</v>
      </c>
      <c r="C358" s="125">
        <v>144.43644006000017</v>
      </c>
      <c r="D358" s="51">
        <v>405</v>
      </c>
      <c r="E358" s="57"/>
      <c r="F358" s="131">
        <f>IF($C$365=0,"",IF(C358="[For completion]","",C358/$C$365))</f>
        <v>7.9929320313585711E-2</v>
      </c>
      <c r="G358" s="131">
        <f>IF($D$365=0,"",IF(D358="[For completion]","",D358/$D$365))</f>
        <v>0.44850498338870431</v>
      </c>
    </row>
    <row r="359" spans="1:7" customFormat="1" x14ac:dyDescent="0.25">
      <c r="A359" s="51" t="s">
        <v>2068</v>
      </c>
      <c r="B359" s="144" t="s">
        <v>1640</v>
      </c>
      <c r="C359" s="125">
        <v>3.3779910199999996</v>
      </c>
      <c r="D359" s="51">
        <v>17</v>
      </c>
      <c r="E359" s="57"/>
      <c r="F359" s="131">
        <f t="shared" ref="F359:F364" si="15">IF($C$365=0,"",IF(C359="[For completion]","",C359/$C$365))</f>
        <v>1.8693380018355169E-3</v>
      </c>
      <c r="G359" s="131">
        <f t="shared" ref="G359:G364" si="16">IF($D$365=0,"",IF(D359="[For completion]","",D359/$D$365))</f>
        <v>1.8826135105204873E-2</v>
      </c>
    </row>
    <row r="360" spans="1:7" customFormat="1" x14ac:dyDescent="0.25">
      <c r="A360" s="51" t="s">
        <v>2069</v>
      </c>
      <c r="B360" s="68" t="s">
        <v>1641</v>
      </c>
      <c r="C360" s="125">
        <v>0</v>
      </c>
      <c r="D360" s="51">
        <v>0</v>
      </c>
      <c r="E360" s="57"/>
      <c r="F360" s="131">
        <f t="shared" si="15"/>
        <v>0</v>
      </c>
      <c r="G360" s="131">
        <f t="shared" si="16"/>
        <v>0</v>
      </c>
    </row>
    <row r="361" spans="1:7" customFormat="1" x14ac:dyDescent="0.25">
      <c r="A361" s="51" t="s">
        <v>2070</v>
      </c>
      <c r="B361" s="68" t="s">
        <v>1642</v>
      </c>
      <c r="C361" s="125">
        <v>0.8136241700000002</v>
      </c>
      <c r="D361" s="51">
        <v>8</v>
      </c>
      <c r="E361" s="57"/>
      <c r="F361" s="131">
        <f t="shared" si="15"/>
        <v>4.5024944447391737E-4</v>
      </c>
      <c r="G361" s="131">
        <f t="shared" si="16"/>
        <v>8.8593576965669985E-3</v>
      </c>
    </row>
    <row r="362" spans="1:7" customFormat="1" x14ac:dyDescent="0.25">
      <c r="A362" s="51" t="s">
        <v>2071</v>
      </c>
      <c r="B362" s="68" t="s">
        <v>1643</v>
      </c>
      <c r="C362" s="125">
        <v>1658.4239688799994</v>
      </c>
      <c r="D362" s="51">
        <v>473</v>
      </c>
      <c r="E362" s="57"/>
      <c r="F362" s="131">
        <f t="shared" si="15"/>
        <v>0.91775109224010487</v>
      </c>
      <c r="G362" s="131">
        <f t="shared" si="16"/>
        <v>0.52380952380952384</v>
      </c>
    </row>
    <row r="363" spans="1:7" customFormat="1" x14ac:dyDescent="0.25">
      <c r="A363" s="51" t="s">
        <v>2072</v>
      </c>
      <c r="B363" s="68" t="s">
        <v>1644</v>
      </c>
      <c r="C363" s="125">
        <v>0</v>
      </c>
      <c r="D363" s="51">
        <v>0</v>
      </c>
      <c r="E363" s="57"/>
      <c r="F363" s="131">
        <f t="shared" si="15"/>
        <v>0</v>
      </c>
      <c r="G363" s="131">
        <f t="shared" si="16"/>
        <v>0</v>
      </c>
    </row>
    <row r="364" spans="1:7" customFormat="1" x14ac:dyDescent="0.25">
      <c r="A364" s="51" t="s">
        <v>2073</v>
      </c>
      <c r="B364" s="68" t="s">
        <v>1259</v>
      </c>
      <c r="C364" s="125">
        <v>0</v>
      </c>
      <c r="D364" s="51">
        <v>0</v>
      </c>
      <c r="E364" s="57"/>
      <c r="F364" s="131">
        <f t="shared" si="15"/>
        <v>0</v>
      </c>
      <c r="G364" s="131">
        <f t="shared" si="16"/>
        <v>0</v>
      </c>
    </row>
    <row r="365" spans="1:7" customFormat="1" x14ac:dyDescent="0.25">
      <c r="A365" s="51" t="s">
        <v>2074</v>
      </c>
      <c r="B365" s="68" t="s">
        <v>139</v>
      </c>
      <c r="C365" s="125">
        <f>SUM(C358:C364)</f>
        <v>1807.0520241299996</v>
      </c>
      <c r="D365" s="51">
        <f>SUM(D358:D364)</f>
        <v>903</v>
      </c>
      <c r="E365" s="57"/>
      <c r="F365" s="139">
        <f>SUM(F358:F364)</f>
        <v>1</v>
      </c>
      <c r="G365" s="139">
        <f>SUM(G358:G364)</f>
        <v>1</v>
      </c>
    </row>
    <row r="366" spans="1:7" customFormat="1" hidden="1" x14ac:dyDescent="0.25">
      <c r="A366" s="51" t="s">
        <v>1757</v>
      </c>
      <c r="B366" s="68"/>
      <c r="C366" s="51"/>
      <c r="D366" s="51"/>
      <c r="E366" s="57"/>
      <c r="F366" s="57"/>
      <c r="G366" s="57"/>
    </row>
    <row r="367" spans="1:7" customFormat="1" x14ac:dyDescent="0.25">
      <c r="A367" s="71"/>
      <c r="B367" s="71" t="s">
        <v>1878</v>
      </c>
      <c r="C367" s="71" t="s">
        <v>109</v>
      </c>
      <c r="D367" s="71" t="s">
        <v>1258</v>
      </c>
      <c r="E367" s="71"/>
      <c r="F367" s="71" t="s">
        <v>480</v>
      </c>
      <c r="G367" s="71" t="s">
        <v>1517</v>
      </c>
    </row>
    <row r="368" spans="1:7" customFormat="1" x14ac:dyDescent="0.25">
      <c r="A368" s="51" t="s">
        <v>2075</v>
      </c>
      <c r="B368" s="68" t="s">
        <v>1798</v>
      </c>
      <c r="C368" s="125">
        <v>79.911620460000009</v>
      </c>
      <c r="D368" s="51">
        <v>18</v>
      </c>
      <c r="E368" s="57"/>
      <c r="F368" s="131">
        <f>IF($C$372=0,"",IF(C368="[For completion]","",C368/$C$372))</f>
        <v>4.4222091778720794E-2</v>
      </c>
      <c r="G368" s="131">
        <f>IF($D$372=0,"",IF(D368="[For completion]","",D368/$D$372))</f>
        <v>1.9933554817275746E-2</v>
      </c>
    </row>
    <row r="369" spans="1:7" customFormat="1" x14ac:dyDescent="0.25">
      <c r="A369" s="51" t="s">
        <v>2076</v>
      </c>
      <c r="B369" s="144" t="s">
        <v>1843</v>
      </c>
      <c r="C369" s="125">
        <v>1727.1404036699992</v>
      </c>
      <c r="D369" s="51">
        <v>885</v>
      </c>
      <c r="E369" s="57"/>
      <c r="F369" s="131">
        <f>IF($C$372=0,"",IF(C369="[For completion]","",C369/$C$372))</f>
        <v>0.95577790822127917</v>
      </c>
      <c r="G369" s="131">
        <f>IF($D$372=0,"",IF(D369="[For completion]","",D369/$D$372))</f>
        <v>0.98006644518272423</v>
      </c>
    </row>
    <row r="370" spans="1:7" customFormat="1" x14ac:dyDescent="0.25">
      <c r="A370" s="51" t="s">
        <v>2077</v>
      </c>
      <c r="B370" s="68" t="s">
        <v>1259</v>
      </c>
      <c r="C370" s="125">
        <v>0</v>
      </c>
      <c r="D370" s="51">
        <v>0</v>
      </c>
      <c r="E370" s="57"/>
      <c r="F370" s="131">
        <f>IF($C$372=0,"",IF(C370="[For completion]","",C370/$C$372))</f>
        <v>0</v>
      </c>
      <c r="G370" s="131">
        <f>IF($D$372=0,"",IF(D370="[For completion]","",D370/$D$372))</f>
        <v>0</v>
      </c>
    </row>
    <row r="371" spans="1:7" customFormat="1" x14ac:dyDescent="0.25">
      <c r="A371" s="51" t="s">
        <v>2078</v>
      </c>
      <c r="B371" s="51" t="s">
        <v>1651</v>
      </c>
      <c r="C371" s="125">
        <v>0</v>
      </c>
      <c r="D371" s="51">
        <v>0</v>
      </c>
      <c r="E371" s="57"/>
      <c r="F371" s="131">
        <f>IF($C$372=0,"",IF(C371="[For completion]","",C371/$C$372))</f>
        <v>0</v>
      </c>
      <c r="G371" s="131">
        <f>IF($D$372=0,"",IF(D371="[For completion]","",D371/$D$372))</f>
        <v>0</v>
      </c>
    </row>
    <row r="372" spans="1:7" customFormat="1" x14ac:dyDescent="0.25">
      <c r="A372" s="51" t="s">
        <v>2079</v>
      </c>
      <c r="B372" s="68" t="s">
        <v>139</v>
      </c>
      <c r="C372" s="125">
        <f>SUM(C368:C371)</f>
        <v>1807.0520241299992</v>
      </c>
      <c r="D372" s="51">
        <f>SUM(D368:D371)</f>
        <v>903</v>
      </c>
      <c r="E372" s="57"/>
      <c r="F372" s="139">
        <f>SUM(F368:F371)</f>
        <v>1</v>
      </c>
      <c r="G372" s="139">
        <f>SUM(G368:G371)</f>
        <v>1</v>
      </c>
    </row>
    <row r="373" spans="1:7" customFormat="1" hidden="1" x14ac:dyDescent="0.25">
      <c r="A373" s="51" t="s">
        <v>2080</v>
      </c>
      <c r="B373" s="68"/>
      <c r="C373" s="51"/>
      <c r="D373" s="51"/>
      <c r="E373" s="57"/>
      <c r="F373" s="57"/>
      <c r="G373" s="57"/>
    </row>
    <row r="374" spans="1:7" customFormat="1" ht="15" customHeight="1" x14ac:dyDescent="0.25">
      <c r="A374" s="71"/>
      <c r="B374" s="71" t="s">
        <v>2365</v>
      </c>
      <c r="C374" s="71" t="s">
        <v>2253</v>
      </c>
      <c r="D374" s="71" t="s">
        <v>2254</v>
      </c>
      <c r="E374" s="71"/>
      <c r="F374" s="71" t="s">
        <v>2255</v>
      </c>
      <c r="G374" s="71"/>
    </row>
    <row r="375" spans="1:7" customFormat="1" x14ac:dyDescent="0.25">
      <c r="A375" s="51" t="s">
        <v>2081</v>
      </c>
      <c r="B375" s="68" t="s">
        <v>1639</v>
      </c>
      <c r="C375" s="125"/>
      <c r="D375" s="125">
        <v>2000.8520667720138</v>
      </c>
      <c r="E375" s="49"/>
      <c r="F375" s="149"/>
      <c r="G375" s="131" t="str">
        <f>IF($D$393=0,"",IF(D375="[For completion]","",D375/$D$393))</f>
        <v/>
      </c>
    </row>
    <row r="376" spans="1:7" customFormat="1" x14ac:dyDescent="0.25">
      <c r="A376" s="51" t="s">
        <v>2082</v>
      </c>
      <c r="B376" s="68" t="s">
        <v>1640</v>
      </c>
      <c r="C376" s="125"/>
      <c r="D376" s="125">
        <v>1.4982218242574705</v>
      </c>
      <c r="E376" s="49"/>
      <c r="F376" s="149"/>
      <c r="G376" s="131" t="str">
        <f t="shared" ref="G376:G393" si="17">IF($D$393=0,"",IF(D376="[For completion]","",D376/$D$393))</f>
        <v/>
      </c>
    </row>
    <row r="377" spans="1:7" customFormat="1" x14ac:dyDescent="0.25">
      <c r="A377" s="51" t="s">
        <v>2083</v>
      </c>
      <c r="B377" s="68" t="s">
        <v>1641</v>
      </c>
      <c r="C377" s="125"/>
      <c r="D377" s="125">
        <v>0</v>
      </c>
      <c r="E377" s="49"/>
      <c r="F377" s="149"/>
      <c r="G377" s="131" t="str">
        <f t="shared" si="17"/>
        <v/>
      </c>
    </row>
    <row r="378" spans="1:7" customFormat="1" x14ac:dyDescent="0.25">
      <c r="A378" s="51" t="s">
        <v>2084</v>
      </c>
      <c r="B378" s="68" t="s">
        <v>1642</v>
      </c>
      <c r="C378" s="125"/>
      <c r="D378" s="125">
        <v>0.93041000819448993</v>
      </c>
      <c r="E378" s="49"/>
      <c r="F378" s="149"/>
      <c r="G378" s="131" t="str">
        <f t="shared" si="17"/>
        <v/>
      </c>
    </row>
    <row r="379" spans="1:7" customFormat="1" x14ac:dyDescent="0.25">
      <c r="A379" s="51" t="s">
        <v>2085</v>
      </c>
      <c r="B379" s="68" t="s">
        <v>1643</v>
      </c>
      <c r="C379" s="125"/>
      <c r="D379" s="125">
        <v>633.70606950531806</v>
      </c>
      <c r="E379" s="49"/>
      <c r="F379" s="149"/>
      <c r="G379" s="131" t="str">
        <f t="shared" si="17"/>
        <v/>
      </c>
    </row>
    <row r="380" spans="1:7" customFormat="1" x14ac:dyDescent="0.25">
      <c r="A380" s="51" t="s">
        <v>2086</v>
      </c>
      <c r="B380" s="68" t="s">
        <v>1644</v>
      </c>
      <c r="C380" s="125"/>
      <c r="D380" s="125">
        <v>0</v>
      </c>
      <c r="E380" s="49"/>
      <c r="F380" s="149"/>
      <c r="G380" s="131" t="str">
        <f t="shared" si="17"/>
        <v/>
      </c>
    </row>
    <row r="381" spans="1:7" customFormat="1" x14ac:dyDescent="0.25">
      <c r="A381" s="51" t="s">
        <v>2087</v>
      </c>
      <c r="B381" s="68" t="s">
        <v>1259</v>
      </c>
      <c r="C381" s="125"/>
      <c r="D381" s="125">
        <v>0</v>
      </c>
      <c r="E381" s="49"/>
      <c r="F381" s="149"/>
      <c r="G381" s="131" t="str">
        <f t="shared" si="17"/>
        <v/>
      </c>
    </row>
    <row r="382" spans="1:7" customFormat="1" x14ac:dyDescent="0.25">
      <c r="A382" s="51" t="s">
        <v>2088</v>
      </c>
      <c r="B382" s="68" t="s">
        <v>1651</v>
      </c>
      <c r="C382" s="125"/>
      <c r="D382" s="125">
        <v>0</v>
      </c>
      <c r="E382" s="49"/>
      <c r="F382" s="149"/>
      <c r="G382" s="131" t="str">
        <f t="shared" si="17"/>
        <v/>
      </c>
    </row>
    <row r="383" spans="1:7" customFormat="1" x14ac:dyDescent="0.25">
      <c r="A383" s="51" t="s">
        <v>2089</v>
      </c>
      <c r="B383" s="68" t="s">
        <v>139</v>
      </c>
      <c r="C383" s="125">
        <f>SUM(C375:C382)</f>
        <v>0</v>
      </c>
      <c r="D383" s="125">
        <f>SUM(D375:D382)</f>
        <v>2636.986768109784</v>
      </c>
      <c r="E383" s="49"/>
      <c r="F383" s="51"/>
      <c r="G383" s="131" t="str">
        <f t="shared" si="17"/>
        <v/>
      </c>
    </row>
    <row r="384" spans="1:7" customFormat="1" x14ac:dyDescent="0.25">
      <c r="A384" s="51" t="s">
        <v>2090</v>
      </c>
      <c r="B384" s="68" t="s">
        <v>2252</v>
      </c>
      <c r="C384" s="51"/>
      <c r="D384" s="51"/>
      <c r="E384" s="51"/>
      <c r="F384" s="149"/>
      <c r="G384" s="131" t="str">
        <f t="shared" si="17"/>
        <v/>
      </c>
    </row>
    <row r="385" spans="1:7" customFormat="1" hidden="1" x14ac:dyDescent="0.25">
      <c r="A385" s="51" t="s">
        <v>2091</v>
      </c>
      <c r="B385" s="68"/>
      <c r="C385" s="125"/>
      <c r="D385" s="51"/>
      <c r="E385" s="49"/>
      <c r="F385" s="131"/>
      <c r="G385" s="131" t="str">
        <f t="shared" si="17"/>
        <v/>
      </c>
    </row>
    <row r="386" spans="1:7" customFormat="1" hidden="1" x14ac:dyDescent="0.25">
      <c r="A386" s="51" t="s">
        <v>2092</v>
      </c>
      <c r="B386" s="68"/>
      <c r="C386" s="125"/>
      <c r="D386" s="51"/>
      <c r="E386" s="49"/>
      <c r="F386" s="131"/>
      <c r="G386" s="131" t="str">
        <f t="shared" si="17"/>
        <v/>
      </c>
    </row>
    <row r="387" spans="1:7" customFormat="1" hidden="1" x14ac:dyDescent="0.25">
      <c r="A387" s="51" t="s">
        <v>2093</v>
      </c>
      <c r="B387" s="68"/>
      <c r="C387" s="125"/>
      <c r="D387" s="51"/>
      <c r="E387" s="49"/>
      <c r="F387" s="131"/>
      <c r="G387" s="131" t="str">
        <f t="shared" si="17"/>
        <v/>
      </c>
    </row>
    <row r="388" spans="1:7" customFormat="1" hidden="1" x14ac:dyDescent="0.25">
      <c r="A388" s="51" t="s">
        <v>2094</v>
      </c>
      <c r="B388" s="68"/>
      <c r="C388" s="125"/>
      <c r="D388" s="51"/>
      <c r="E388" s="49"/>
      <c r="F388" s="131"/>
      <c r="G388" s="131" t="str">
        <f t="shared" si="17"/>
        <v/>
      </c>
    </row>
    <row r="389" spans="1:7" customFormat="1" hidden="1" x14ac:dyDescent="0.25">
      <c r="A389" s="51" t="s">
        <v>2095</v>
      </c>
      <c r="B389" s="68"/>
      <c r="C389" s="125"/>
      <c r="D389" s="51"/>
      <c r="E389" s="49"/>
      <c r="F389" s="131"/>
      <c r="G389" s="131" t="str">
        <f t="shared" si="17"/>
        <v/>
      </c>
    </row>
    <row r="390" spans="1:7" customFormat="1" hidden="1" x14ac:dyDescent="0.25">
      <c r="A390" s="51" t="s">
        <v>2096</v>
      </c>
      <c r="B390" s="68"/>
      <c r="C390" s="125"/>
      <c r="D390" s="51"/>
      <c r="E390" s="49"/>
      <c r="F390" s="131"/>
      <c r="G390" s="131" t="str">
        <f t="shared" si="17"/>
        <v/>
      </c>
    </row>
    <row r="391" spans="1:7" customFormat="1" hidden="1" x14ac:dyDescent="0.25">
      <c r="A391" s="51" t="s">
        <v>2097</v>
      </c>
      <c r="B391" s="68"/>
      <c r="C391" s="125"/>
      <c r="D391" s="51"/>
      <c r="E391" s="49"/>
      <c r="F391" s="131"/>
      <c r="G391" s="131" t="str">
        <f t="shared" si="17"/>
        <v/>
      </c>
    </row>
    <row r="392" spans="1:7" customFormat="1" hidden="1" x14ac:dyDescent="0.25">
      <c r="A392" s="51" t="s">
        <v>2098</v>
      </c>
      <c r="B392" s="68"/>
      <c r="C392" s="125"/>
      <c r="D392" s="51"/>
      <c r="E392" s="49"/>
      <c r="F392" s="131"/>
      <c r="G392" s="131" t="str">
        <f t="shared" si="17"/>
        <v/>
      </c>
    </row>
    <row r="393" spans="1:7" customFormat="1" hidden="1" x14ac:dyDescent="0.25">
      <c r="A393" s="51" t="s">
        <v>2099</v>
      </c>
      <c r="B393" s="68"/>
      <c r="C393" s="125"/>
      <c r="D393" s="51"/>
      <c r="E393" s="49"/>
      <c r="F393" s="131"/>
      <c r="G393" s="131" t="str">
        <f t="shared" si="17"/>
        <v/>
      </c>
    </row>
    <row r="394" spans="1:7" customFormat="1" hidden="1" x14ac:dyDescent="0.25">
      <c r="A394" s="51" t="s">
        <v>2100</v>
      </c>
      <c r="B394" s="51"/>
      <c r="C394" s="161"/>
      <c r="D394" s="51"/>
      <c r="E394" s="49"/>
      <c r="F394" s="49"/>
      <c r="G394" s="49"/>
    </row>
    <row r="395" spans="1:7" customFormat="1" hidden="1" x14ac:dyDescent="0.25">
      <c r="A395" s="51" t="s">
        <v>2101</v>
      </c>
      <c r="B395" s="51"/>
      <c r="C395" s="161"/>
      <c r="D395" s="51"/>
      <c r="E395" s="49"/>
      <c r="F395" s="49"/>
      <c r="G395" s="49"/>
    </row>
    <row r="396" spans="1:7" customFormat="1" hidden="1" x14ac:dyDescent="0.25">
      <c r="A396" s="51" t="s">
        <v>2102</v>
      </c>
      <c r="B396" s="51"/>
      <c r="C396" s="161"/>
      <c r="D396" s="51"/>
      <c r="E396" s="49"/>
      <c r="F396" s="49"/>
      <c r="G396" s="49"/>
    </row>
    <row r="397" spans="1:7" customFormat="1" hidden="1" x14ac:dyDescent="0.25">
      <c r="A397" s="51" t="s">
        <v>2103</v>
      </c>
      <c r="B397" s="51"/>
      <c r="C397" s="161"/>
      <c r="D397" s="51"/>
      <c r="E397" s="49"/>
      <c r="F397" s="49"/>
      <c r="G397" s="49"/>
    </row>
    <row r="398" spans="1:7" customFormat="1" hidden="1" x14ac:dyDescent="0.25">
      <c r="A398" s="51" t="s">
        <v>2104</v>
      </c>
      <c r="B398" s="51"/>
      <c r="C398" s="161"/>
      <c r="D398" s="51"/>
      <c r="E398" s="49"/>
      <c r="F398" s="49"/>
      <c r="G398" s="49"/>
    </row>
    <row r="399" spans="1:7" customFormat="1" hidden="1" x14ac:dyDescent="0.25">
      <c r="A399" s="51" t="s">
        <v>2105</v>
      </c>
      <c r="B399" s="51"/>
      <c r="C399" s="161"/>
      <c r="D399" s="51"/>
      <c r="E399" s="49"/>
      <c r="F399" s="49"/>
      <c r="G399" s="49"/>
    </row>
    <row r="400" spans="1:7" customFormat="1" hidden="1" x14ac:dyDescent="0.25">
      <c r="A400" s="51" t="s">
        <v>2106</v>
      </c>
      <c r="B400" s="51"/>
      <c r="C400" s="161"/>
      <c r="D400" s="51"/>
      <c r="E400" s="49"/>
      <c r="F400" s="49"/>
      <c r="G400" s="49"/>
    </row>
    <row r="401" spans="1:7" customFormat="1" hidden="1" x14ac:dyDescent="0.25">
      <c r="A401" s="51" t="s">
        <v>2107</v>
      </c>
      <c r="B401" s="51"/>
      <c r="C401" s="161"/>
      <c r="D401" s="51"/>
      <c r="E401" s="49"/>
      <c r="F401" s="49"/>
      <c r="G401" s="49"/>
    </row>
    <row r="402" spans="1:7" customFormat="1" hidden="1" x14ac:dyDescent="0.25">
      <c r="A402" s="51" t="s">
        <v>2108</v>
      </c>
      <c r="B402" s="51"/>
      <c r="C402" s="161"/>
      <c r="D402" s="51"/>
      <c r="E402" s="49"/>
      <c r="F402" s="49"/>
      <c r="G402" s="49"/>
    </row>
    <row r="403" spans="1:7" customFormat="1" hidden="1" x14ac:dyDescent="0.25">
      <c r="A403" s="51" t="s">
        <v>2109</v>
      </c>
      <c r="B403" s="51"/>
      <c r="C403" s="161"/>
      <c r="D403" s="51"/>
      <c r="E403" s="49"/>
      <c r="F403" s="49"/>
      <c r="G403" s="49"/>
    </row>
    <row r="404" spans="1:7" customFormat="1" hidden="1" x14ac:dyDescent="0.25">
      <c r="A404" s="51" t="s">
        <v>2110</v>
      </c>
      <c r="B404" s="51"/>
      <c r="C404" s="161"/>
      <c r="D404" s="51"/>
      <c r="E404" s="49"/>
      <c r="F404" s="49"/>
      <c r="G404" s="49"/>
    </row>
    <row r="405" spans="1:7" customFormat="1" hidden="1" x14ac:dyDescent="0.25">
      <c r="A405" s="51" t="s">
        <v>2111</v>
      </c>
      <c r="B405" s="51"/>
      <c r="C405" s="161"/>
      <c r="D405" s="51"/>
      <c r="E405" s="49"/>
      <c r="F405" s="49"/>
      <c r="G405" s="49"/>
    </row>
    <row r="406" spans="1:7" customFormat="1" hidden="1" x14ac:dyDescent="0.25">
      <c r="A406" s="51" t="s">
        <v>2112</v>
      </c>
      <c r="B406" s="51"/>
      <c r="C406" s="161"/>
      <c r="D406" s="51"/>
      <c r="E406" s="49"/>
      <c r="F406" s="49"/>
      <c r="G406" s="49"/>
    </row>
    <row r="407" spans="1:7" customFormat="1" hidden="1" x14ac:dyDescent="0.25">
      <c r="A407" s="51" t="s">
        <v>2113</v>
      </c>
      <c r="B407" s="51"/>
      <c r="C407" s="161"/>
      <c r="D407" s="51"/>
      <c r="E407" s="49"/>
      <c r="F407" s="49"/>
      <c r="G407" s="49"/>
    </row>
    <row r="408" spans="1:7" customFormat="1" hidden="1" x14ac:dyDescent="0.25">
      <c r="A408" s="51" t="s">
        <v>2114</v>
      </c>
      <c r="B408" s="51"/>
      <c r="C408" s="161"/>
      <c r="D408" s="51"/>
      <c r="E408" s="49"/>
      <c r="F408" s="49"/>
      <c r="G408" s="49"/>
    </row>
    <row r="409" spans="1:7" customFormat="1" hidden="1" x14ac:dyDescent="0.25">
      <c r="A409" s="51" t="s">
        <v>2115</v>
      </c>
      <c r="B409" s="51"/>
      <c r="C409" s="161"/>
      <c r="D409" s="51"/>
      <c r="E409" s="49"/>
      <c r="F409" s="49"/>
      <c r="G409" s="49"/>
    </row>
    <row r="410" spans="1:7" customFormat="1" hidden="1" x14ac:dyDescent="0.25">
      <c r="A410" s="51" t="s">
        <v>2116</v>
      </c>
      <c r="B410" s="51"/>
      <c r="C410" s="161"/>
      <c r="D410" s="51"/>
      <c r="E410" s="49"/>
      <c r="F410" s="49"/>
      <c r="G410" s="49"/>
    </row>
    <row r="411" spans="1:7" customFormat="1" hidden="1" x14ac:dyDescent="0.25">
      <c r="A411" s="51" t="s">
        <v>2117</v>
      </c>
      <c r="B411" s="51"/>
      <c r="C411" s="161"/>
      <c r="D411" s="51"/>
      <c r="E411" s="49"/>
      <c r="F411" s="49"/>
      <c r="G411" s="49"/>
    </row>
    <row r="412" spans="1:7" customFormat="1" hidden="1" x14ac:dyDescent="0.25">
      <c r="A412" s="51" t="s">
        <v>2118</v>
      </c>
      <c r="B412" s="51"/>
      <c r="C412" s="161"/>
      <c r="D412" s="51"/>
      <c r="E412" s="49"/>
      <c r="F412" s="49"/>
      <c r="G412" s="49"/>
    </row>
    <row r="413" spans="1:7" customFormat="1" hidden="1" x14ac:dyDescent="0.25">
      <c r="A413" s="51" t="s">
        <v>2119</v>
      </c>
      <c r="B413" s="51"/>
      <c r="C413" s="161"/>
      <c r="D413" s="51"/>
      <c r="E413" s="49"/>
      <c r="F413" s="49"/>
      <c r="G413" s="49"/>
    </row>
    <row r="414" spans="1:7" customFormat="1" hidden="1" x14ac:dyDescent="0.25">
      <c r="A414" s="51" t="s">
        <v>2120</v>
      </c>
      <c r="B414" s="51"/>
      <c r="C414" s="161"/>
      <c r="D414" s="51"/>
      <c r="E414" s="49"/>
      <c r="F414" s="49"/>
      <c r="G414" s="49"/>
    </row>
    <row r="415" spans="1:7" customFormat="1" hidden="1" x14ac:dyDescent="0.25">
      <c r="A415" s="51" t="s">
        <v>2121</v>
      </c>
      <c r="B415" s="51"/>
      <c r="C415" s="161"/>
      <c r="D415" s="51"/>
      <c r="E415" s="49"/>
      <c r="F415" s="49"/>
      <c r="G415" s="49"/>
    </row>
    <row r="416" spans="1:7" customFormat="1" hidden="1" x14ac:dyDescent="0.25">
      <c r="A416" s="51" t="s">
        <v>2122</v>
      </c>
      <c r="B416" s="51"/>
      <c r="C416" s="161"/>
      <c r="D416" s="51"/>
      <c r="E416" s="49"/>
      <c r="F416" s="49"/>
      <c r="G416" s="49"/>
    </row>
    <row r="417" spans="1:7" customFormat="1" hidden="1" x14ac:dyDescent="0.25">
      <c r="A417" s="51" t="s">
        <v>2123</v>
      </c>
      <c r="B417" s="51"/>
      <c r="C417" s="161"/>
      <c r="D417" s="51"/>
      <c r="E417" s="49"/>
      <c r="F417" s="49"/>
      <c r="G417" s="49"/>
    </row>
    <row r="418" spans="1:7" customFormat="1" hidden="1" x14ac:dyDescent="0.25">
      <c r="A418" s="51" t="s">
        <v>2124</v>
      </c>
      <c r="B418" s="51"/>
      <c r="C418" s="161"/>
      <c r="D418" s="51"/>
      <c r="E418" s="49"/>
      <c r="F418" s="49"/>
      <c r="G418" s="49"/>
    </row>
    <row r="419" spans="1:7" customFormat="1" hidden="1" x14ac:dyDescent="0.25">
      <c r="A419" s="51" t="s">
        <v>2125</v>
      </c>
      <c r="B419" s="51"/>
      <c r="C419" s="161"/>
      <c r="D419" s="51"/>
      <c r="E419" s="49"/>
      <c r="F419" s="49"/>
      <c r="G419" s="49"/>
    </row>
    <row r="420" spans="1:7" customFormat="1" hidden="1" x14ac:dyDescent="0.25">
      <c r="A420" s="51" t="s">
        <v>2126</v>
      </c>
      <c r="B420" s="51"/>
      <c r="C420" s="161"/>
      <c r="D420" s="51"/>
      <c r="E420" s="49"/>
      <c r="F420" s="49"/>
      <c r="G420" s="49"/>
    </row>
    <row r="421" spans="1:7" customFormat="1" hidden="1" x14ac:dyDescent="0.25">
      <c r="A421" s="51" t="s">
        <v>2127</v>
      </c>
      <c r="B421" s="51"/>
      <c r="C421" s="161"/>
      <c r="D421" s="51"/>
      <c r="E421" s="49"/>
      <c r="F421" s="49"/>
      <c r="G421" s="49"/>
    </row>
    <row r="422" spans="1:7" customFormat="1" hidden="1" x14ac:dyDescent="0.25">
      <c r="A422" s="51" t="s">
        <v>2128</v>
      </c>
      <c r="B422" s="51"/>
      <c r="C422" s="161"/>
      <c r="D422" s="51"/>
      <c r="E422" s="49"/>
      <c r="F422" s="49"/>
      <c r="G422" s="49"/>
    </row>
    <row r="423" spans="1:7" ht="18.75" x14ac:dyDescent="0.25">
      <c r="A423" s="118"/>
      <c r="B423" s="143" t="s">
        <v>446</v>
      </c>
      <c r="C423" s="118"/>
      <c r="D423" s="118"/>
      <c r="E423" s="118"/>
      <c r="F423" s="120"/>
      <c r="G423" s="120"/>
    </row>
    <row r="424" spans="1:7" ht="15" customHeight="1" x14ac:dyDescent="0.25">
      <c r="A424" s="70"/>
      <c r="B424" s="70" t="s">
        <v>1892</v>
      </c>
      <c r="C424" s="70" t="s">
        <v>650</v>
      </c>
      <c r="D424" s="70" t="s">
        <v>651</v>
      </c>
      <c r="E424" s="70"/>
      <c r="F424" s="70" t="s">
        <v>481</v>
      </c>
      <c r="G424" s="70" t="s">
        <v>652</v>
      </c>
    </row>
    <row r="425" spans="1:7" x14ac:dyDescent="0.25">
      <c r="A425" s="51" t="s">
        <v>1673</v>
      </c>
      <c r="B425" s="51" t="s">
        <v>654</v>
      </c>
      <c r="C425" s="125">
        <f>(C452/D452)*1000</f>
        <v>5891.1667086466168</v>
      </c>
      <c r="D425" s="65"/>
      <c r="E425" s="65"/>
      <c r="F425" s="82"/>
      <c r="G425" s="82"/>
    </row>
    <row r="426" spans="1:7" x14ac:dyDescent="0.25">
      <c r="A426" s="65"/>
      <c r="D426" s="65"/>
      <c r="E426" s="65"/>
      <c r="F426" s="82"/>
      <c r="G426" s="82"/>
    </row>
    <row r="427" spans="1:7" x14ac:dyDescent="0.25">
      <c r="B427" s="51" t="s">
        <v>655</v>
      </c>
      <c r="D427" s="65"/>
      <c r="E427" s="65"/>
      <c r="F427" s="82"/>
      <c r="G427" s="82"/>
    </row>
    <row r="428" spans="1:7" x14ac:dyDescent="0.25">
      <c r="A428" s="51" t="s">
        <v>1674</v>
      </c>
      <c r="B428" s="68" t="s">
        <v>2430</v>
      </c>
      <c r="C428" s="125">
        <v>98.580706749999962</v>
      </c>
      <c r="D428" s="126">
        <v>128</v>
      </c>
      <c r="E428" s="65"/>
      <c r="F428" s="131">
        <f t="shared" ref="F428:F451" si="18">IF($C$452=0,"",IF(C428="[for completion]","",C428/$C$452))</f>
        <v>6.2908449046322229E-2</v>
      </c>
      <c r="G428" s="131">
        <f t="shared" ref="G428:G451" si="19">IF($D$452=0,"",IF(D428="[for completion]","",D428/$D$452))</f>
        <v>0.48120300751879697</v>
      </c>
    </row>
    <row r="429" spans="1:7" x14ac:dyDescent="0.25">
      <c r="A429" s="51" t="s">
        <v>1675</v>
      </c>
      <c r="B429" s="68" t="s">
        <v>2431</v>
      </c>
      <c r="C429" s="125">
        <v>271.35666566000009</v>
      </c>
      <c r="D429" s="126">
        <v>88</v>
      </c>
      <c r="E429" s="65"/>
      <c r="F429" s="131">
        <f t="shared" si="18"/>
        <v>0.17316397434990005</v>
      </c>
      <c r="G429" s="131">
        <f t="shared" si="19"/>
        <v>0.33082706766917291</v>
      </c>
    </row>
    <row r="430" spans="1:7" x14ac:dyDescent="0.25">
      <c r="A430" s="51" t="s">
        <v>1676</v>
      </c>
      <c r="B430" s="68" t="s">
        <v>2432</v>
      </c>
      <c r="C430" s="125">
        <v>335.1303134100001</v>
      </c>
      <c r="D430" s="126">
        <v>38</v>
      </c>
      <c r="E430" s="65"/>
      <c r="F430" s="131">
        <f t="shared" si="18"/>
        <v>0.21386059138829414</v>
      </c>
      <c r="G430" s="131">
        <f t="shared" si="19"/>
        <v>0.14285714285714285</v>
      </c>
    </row>
    <row r="431" spans="1:7" x14ac:dyDescent="0.25">
      <c r="A431" s="51" t="s">
        <v>1677</v>
      </c>
      <c r="B431" s="68" t="s">
        <v>2433</v>
      </c>
      <c r="C431" s="125">
        <v>236.05100546</v>
      </c>
      <c r="D431" s="126">
        <v>8</v>
      </c>
      <c r="E431" s="65"/>
      <c r="F431" s="131">
        <f t="shared" si="18"/>
        <v>0.15063396417893452</v>
      </c>
      <c r="G431" s="131">
        <f t="shared" si="19"/>
        <v>3.007518796992481E-2</v>
      </c>
    </row>
    <row r="432" spans="1:7" x14ac:dyDescent="0.25">
      <c r="A432" s="51" t="s">
        <v>1678</v>
      </c>
      <c r="B432" s="68" t="s">
        <v>2434</v>
      </c>
      <c r="C432" s="125">
        <v>0</v>
      </c>
      <c r="D432" s="126">
        <v>0</v>
      </c>
      <c r="E432" s="65"/>
      <c r="F432" s="131">
        <f t="shared" si="18"/>
        <v>0</v>
      </c>
      <c r="G432" s="131">
        <f t="shared" si="19"/>
        <v>0</v>
      </c>
    </row>
    <row r="433" spans="1:7" x14ac:dyDescent="0.25">
      <c r="A433" s="51" t="s">
        <v>1679</v>
      </c>
      <c r="B433" s="68" t="s">
        <v>2435</v>
      </c>
      <c r="C433" s="125">
        <v>625.93165322000004</v>
      </c>
      <c r="D433" s="126">
        <v>4</v>
      </c>
      <c r="E433" s="65"/>
      <c r="F433" s="131">
        <f t="shared" si="18"/>
        <v>0.3994330210365491</v>
      </c>
      <c r="G433" s="131">
        <f t="shared" si="19"/>
        <v>1.5037593984962405E-2</v>
      </c>
    </row>
    <row r="434" spans="1:7" hidden="1" x14ac:dyDescent="0.25">
      <c r="A434" s="51" t="s">
        <v>1680</v>
      </c>
      <c r="B434" s="68"/>
      <c r="C434" s="125"/>
      <c r="D434" s="126"/>
      <c r="E434" s="65"/>
      <c r="F434" s="131">
        <f t="shared" si="18"/>
        <v>0</v>
      </c>
      <c r="G434" s="131">
        <f t="shared" si="19"/>
        <v>0</v>
      </c>
    </row>
    <row r="435" spans="1:7" hidden="1" x14ac:dyDescent="0.25">
      <c r="A435" s="51" t="s">
        <v>1681</v>
      </c>
      <c r="B435" s="68"/>
      <c r="C435" s="125"/>
      <c r="D435" s="126"/>
      <c r="E435" s="65"/>
      <c r="F435" s="131">
        <f t="shared" si="18"/>
        <v>0</v>
      </c>
      <c r="G435" s="131">
        <f t="shared" si="19"/>
        <v>0</v>
      </c>
    </row>
    <row r="436" spans="1:7" hidden="1" x14ac:dyDescent="0.25">
      <c r="A436" s="51" t="s">
        <v>1682</v>
      </c>
      <c r="B436" s="68"/>
      <c r="C436" s="125"/>
      <c r="D436" s="126"/>
      <c r="E436" s="65"/>
      <c r="F436" s="131">
        <f t="shared" si="18"/>
        <v>0</v>
      </c>
      <c r="G436" s="131">
        <f t="shared" si="19"/>
        <v>0</v>
      </c>
    </row>
    <row r="437" spans="1:7" hidden="1" x14ac:dyDescent="0.25">
      <c r="A437" s="51" t="s">
        <v>1893</v>
      </c>
      <c r="B437" s="68"/>
      <c r="C437" s="125"/>
      <c r="D437" s="126"/>
      <c r="E437" s="68"/>
      <c r="F437" s="131">
        <f t="shared" si="18"/>
        <v>0</v>
      </c>
      <c r="G437" s="131">
        <f t="shared" si="19"/>
        <v>0</v>
      </c>
    </row>
    <row r="438" spans="1:7" hidden="1" x14ac:dyDescent="0.25">
      <c r="A438" s="51" t="s">
        <v>1894</v>
      </c>
      <c r="B438" s="68"/>
      <c r="C438" s="125"/>
      <c r="D438" s="126"/>
      <c r="E438" s="68"/>
      <c r="F438" s="131">
        <f t="shared" si="18"/>
        <v>0</v>
      </c>
      <c r="G438" s="131">
        <f t="shared" si="19"/>
        <v>0</v>
      </c>
    </row>
    <row r="439" spans="1:7" hidden="1" x14ac:dyDescent="0.25">
      <c r="A439" s="51" t="s">
        <v>1895</v>
      </c>
      <c r="B439" s="68"/>
      <c r="C439" s="125"/>
      <c r="D439" s="126"/>
      <c r="E439" s="68"/>
      <c r="F439" s="131">
        <f t="shared" si="18"/>
        <v>0</v>
      </c>
      <c r="G439" s="131">
        <f t="shared" si="19"/>
        <v>0</v>
      </c>
    </row>
    <row r="440" spans="1:7" hidden="1" x14ac:dyDescent="0.25">
      <c r="A440" s="51" t="s">
        <v>1896</v>
      </c>
      <c r="B440" s="68"/>
      <c r="C440" s="125"/>
      <c r="D440" s="126"/>
      <c r="E440" s="68"/>
      <c r="F440" s="131">
        <f t="shared" si="18"/>
        <v>0</v>
      </c>
      <c r="G440" s="131">
        <f t="shared" si="19"/>
        <v>0</v>
      </c>
    </row>
    <row r="441" spans="1:7" hidden="1" x14ac:dyDescent="0.25">
      <c r="A441" s="51" t="s">
        <v>1897</v>
      </c>
      <c r="B441" s="68"/>
      <c r="C441" s="125"/>
      <c r="D441" s="126"/>
      <c r="E441" s="68"/>
      <c r="F441" s="131">
        <f t="shared" si="18"/>
        <v>0</v>
      </c>
      <c r="G441" s="131">
        <f t="shared" si="19"/>
        <v>0</v>
      </c>
    </row>
    <row r="442" spans="1:7" hidden="1" x14ac:dyDescent="0.25">
      <c r="A442" s="51" t="s">
        <v>1898</v>
      </c>
      <c r="B442" s="68"/>
      <c r="C442" s="125"/>
      <c r="D442" s="126"/>
      <c r="E442" s="68"/>
      <c r="F442" s="131">
        <f t="shared" si="18"/>
        <v>0</v>
      </c>
      <c r="G442" s="131">
        <f t="shared" si="19"/>
        <v>0</v>
      </c>
    </row>
    <row r="443" spans="1:7" hidden="1" x14ac:dyDescent="0.25">
      <c r="A443" s="51" t="s">
        <v>1899</v>
      </c>
      <c r="B443" s="68"/>
      <c r="C443" s="125"/>
      <c r="D443" s="126"/>
      <c r="F443" s="131">
        <f t="shared" si="18"/>
        <v>0</v>
      </c>
      <c r="G443" s="131">
        <f t="shared" si="19"/>
        <v>0</v>
      </c>
    </row>
    <row r="444" spans="1:7" hidden="1" x14ac:dyDescent="0.25">
      <c r="A444" s="51" t="s">
        <v>1900</v>
      </c>
      <c r="B444" s="68"/>
      <c r="C444" s="125"/>
      <c r="D444" s="126"/>
      <c r="E444" s="116"/>
      <c r="F444" s="131">
        <f t="shared" si="18"/>
        <v>0</v>
      </c>
      <c r="G444" s="131">
        <f t="shared" si="19"/>
        <v>0</v>
      </c>
    </row>
    <row r="445" spans="1:7" hidden="1" x14ac:dyDescent="0.25">
      <c r="A445" s="51" t="s">
        <v>1901</v>
      </c>
      <c r="B445" s="68"/>
      <c r="C445" s="125"/>
      <c r="D445" s="126"/>
      <c r="E445" s="116"/>
      <c r="F445" s="131">
        <f t="shared" si="18"/>
        <v>0</v>
      </c>
      <c r="G445" s="131">
        <f t="shared" si="19"/>
        <v>0</v>
      </c>
    </row>
    <row r="446" spans="1:7" hidden="1" x14ac:dyDescent="0.25">
      <c r="A446" s="51" t="s">
        <v>1902</v>
      </c>
      <c r="B446" s="68"/>
      <c r="C446" s="125"/>
      <c r="D446" s="126"/>
      <c r="E446" s="116"/>
      <c r="F446" s="131">
        <f t="shared" si="18"/>
        <v>0</v>
      </c>
      <c r="G446" s="131">
        <f t="shared" si="19"/>
        <v>0</v>
      </c>
    </row>
    <row r="447" spans="1:7" hidden="1" x14ac:dyDescent="0.25">
      <c r="A447" s="51" t="s">
        <v>1903</v>
      </c>
      <c r="B447" s="68"/>
      <c r="C447" s="125"/>
      <c r="D447" s="126"/>
      <c r="E447" s="116"/>
      <c r="F447" s="131">
        <f t="shared" si="18"/>
        <v>0</v>
      </c>
      <c r="G447" s="131">
        <f t="shared" si="19"/>
        <v>0</v>
      </c>
    </row>
    <row r="448" spans="1:7" hidden="1" x14ac:dyDescent="0.25">
      <c r="A448" s="51" t="s">
        <v>1904</v>
      </c>
      <c r="B448" s="68"/>
      <c r="C448" s="125"/>
      <c r="D448" s="126"/>
      <c r="E448" s="116"/>
      <c r="F448" s="131">
        <f t="shared" si="18"/>
        <v>0</v>
      </c>
      <c r="G448" s="131">
        <f t="shared" si="19"/>
        <v>0</v>
      </c>
    </row>
    <row r="449" spans="1:7" hidden="1" x14ac:dyDescent="0.25">
      <c r="A449" s="51" t="s">
        <v>1905</v>
      </c>
      <c r="B449" s="68"/>
      <c r="C449" s="125"/>
      <c r="D449" s="126"/>
      <c r="E449" s="116"/>
      <c r="F449" s="131">
        <f t="shared" si="18"/>
        <v>0</v>
      </c>
      <c r="G449" s="131">
        <f t="shared" si="19"/>
        <v>0</v>
      </c>
    </row>
    <row r="450" spans="1:7" hidden="1" x14ac:dyDescent="0.25">
      <c r="A450" s="51" t="s">
        <v>1906</v>
      </c>
      <c r="B450" s="68"/>
      <c r="C450" s="125"/>
      <c r="D450" s="126"/>
      <c r="E450" s="116"/>
      <c r="F450" s="131">
        <f t="shared" si="18"/>
        <v>0</v>
      </c>
      <c r="G450" s="131">
        <f t="shared" si="19"/>
        <v>0</v>
      </c>
    </row>
    <row r="451" spans="1:7" hidden="1" x14ac:dyDescent="0.25">
      <c r="A451" s="51" t="s">
        <v>1907</v>
      </c>
      <c r="B451" s="68"/>
      <c r="C451" s="125"/>
      <c r="D451" s="126"/>
      <c r="E451" s="116"/>
      <c r="F451" s="131">
        <f t="shared" si="18"/>
        <v>0</v>
      </c>
      <c r="G451" s="131">
        <f t="shared" si="19"/>
        <v>0</v>
      </c>
    </row>
    <row r="452" spans="1:7" x14ac:dyDescent="0.25">
      <c r="A452" s="51" t="s">
        <v>1908</v>
      </c>
      <c r="B452" s="68" t="s">
        <v>139</v>
      </c>
      <c r="C452" s="127">
        <f>SUM(C428:C451)</f>
        <v>1567.0503445000002</v>
      </c>
      <c r="D452" s="75">
        <f>SUM(D428:D451)</f>
        <v>266</v>
      </c>
      <c r="E452" s="116"/>
      <c r="F452" s="140">
        <f>SUM(F428:F451)</f>
        <v>1</v>
      </c>
      <c r="G452" s="140">
        <f>SUM(G428:G451)</f>
        <v>0.99999999999999989</v>
      </c>
    </row>
    <row r="453" spans="1:7" ht="15" customHeight="1" x14ac:dyDescent="0.25">
      <c r="A453" s="70"/>
      <c r="B453" s="70" t="s">
        <v>1909</v>
      </c>
      <c r="C453" s="70" t="s">
        <v>650</v>
      </c>
      <c r="D453" s="70" t="s">
        <v>651</v>
      </c>
      <c r="E453" s="70"/>
      <c r="F453" s="70" t="s">
        <v>481</v>
      </c>
      <c r="G453" s="70" t="s">
        <v>652</v>
      </c>
    </row>
    <row r="454" spans="1:7" x14ac:dyDescent="0.25">
      <c r="A454" s="51" t="s">
        <v>1683</v>
      </c>
      <c r="B454" s="51" t="s">
        <v>683</v>
      </c>
      <c r="C454" s="122" t="s">
        <v>815</v>
      </c>
      <c r="G454" s="51"/>
    </row>
    <row r="455" spans="1:7" x14ac:dyDescent="0.25">
      <c r="G455" s="51"/>
    </row>
    <row r="456" spans="1:7" x14ac:dyDescent="0.25">
      <c r="B456" s="68" t="s">
        <v>684</v>
      </c>
      <c r="G456" s="51"/>
    </row>
    <row r="457" spans="1:7" x14ac:dyDescent="0.25">
      <c r="A457" s="51" t="s">
        <v>1684</v>
      </c>
      <c r="B457" s="51" t="s">
        <v>686</v>
      </c>
      <c r="C457" s="125" t="s">
        <v>815</v>
      </c>
      <c r="D457" s="126" t="s">
        <v>815</v>
      </c>
      <c r="F457" s="131" t="str">
        <f>IF($C$465=0,"",IF(C457="[for completion]","",C457/$C$465))</f>
        <v/>
      </c>
      <c r="G457" s="131" t="str">
        <f>IF($D$465=0,"",IF(D457="[for completion]","",D457/$D$465))</f>
        <v/>
      </c>
    </row>
    <row r="458" spans="1:7" x14ac:dyDescent="0.25">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25">
      <c r="A459" s="51" t="s">
        <v>1686</v>
      </c>
      <c r="B459" s="51" t="s">
        <v>690</v>
      </c>
      <c r="C459" s="125" t="s">
        <v>815</v>
      </c>
      <c r="D459" s="126" t="s">
        <v>815</v>
      </c>
      <c r="F459" s="131" t="str">
        <f t="shared" si="20"/>
        <v/>
      </c>
      <c r="G459" s="131" t="str">
        <f t="shared" si="21"/>
        <v/>
      </c>
    </row>
    <row r="460" spans="1:7" x14ac:dyDescent="0.25">
      <c r="A460" s="51" t="s">
        <v>1687</v>
      </c>
      <c r="B460" s="51" t="s">
        <v>692</v>
      </c>
      <c r="C460" s="125" t="s">
        <v>815</v>
      </c>
      <c r="D460" s="126" t="s">
        <v>815</v>
      </c>
      <c r="F460" s="131" t="str">
        <f t="shared" si="20"/>
        <v/>
      </c>
      <c r="G460" s="131" t="str">
        <f t="shared" si="21"/>
        <v/>
      </c>
    </row>
    <row r="461" spans="1:7" x14ac:dyDescent="0.25">
      <c r="A461" s="51" t="s">
        <v>1688</v>
      </c>
      <c r="B461" s="51" t="s">
        <v>694</v>
      </c>
      <c r="C461" s="125" t="s">
        <v>815</v>
      </c>
      <c r="D461" s="126" t="s">
        <v>815</v>
      </c>
      <c r="F461" s="131" t="str">
        <f t="shared" si="20"/>
        <v/>
      </c>
      <c r="G461" s="131" t="str">
        <f t="shared" si="21"/>
        <v/>
      </c>
    </row>
    <row r="462" spans="1:7" x14ac:dyDescent="0.25">
      <c r="A462" s="51" t="s">
        <v>1689</v>
      </c>
      <c r="B462" s="51" t="s">
        <v>696</v>
      </c>
      <c r="C462" s="125" t="s">
        <v>815</v>
      </c>
      <c r="D462" s="126" t="s">
        <v>815</v>
      </c>
      <c r="F462" s="131" t="str">
        <f t="shared" si="20"/>
        <v/>
      </c>
      <c r="G462" s="131" t="str">
        <f t="shared" si="21"/>
        <v/>
      </c>
    </row>
    <row r="463" spans="1:7" x14ac:dyDescent="0.25">
      <c r="A463" s="51" t="s">
        <v>1690</v>
      </c>
      <c r="B463" s="51" t="s">
        <v>698</v>
      </c>
      <c r="C463" s="125" t="s">
        <v>815</v>
      </c>
      <c r="D463" s="126" t="s">
        <v>815</v>
      </c>
      <c r="F463" s="131" t="str">
        <f t="shared" si="20"/>
        <v/>
      </c>
      <c r="G463" s="131" t="str">
        <f t="shared" si="21"/>
        <v/>
      </c>
    </row>
    <row r="464" spans="1:7" x14ac:dyDescent="0.25">
      <c r="A464" s="51" t="s">
        <v>1691</v>
      </c>
      <c r="B464" s="51" t="s">
        <v>700</v>
      </c>
      <c r="C464" s="125" t="s">
        <v>815</v>
      </c>
      <c r="D464" s="126" t="s">
        <v>815</v>
      </c>
      <c r="F464" s="131" t="str">
        <f t="shared" si="20"/>
        <v/>
      </c>
      <c r="G464" s="131" t="str">
        <f t="shared" si="21"/>
        <v/>
      </c>
    </row>
    <row r="465" spans="1:7" x14ac:dyDescent="0.25">
      <c r="A465" s="51" t="s">
        <v>1692</v>
      </c>
      <c r="B465" s="77" t="s">
        <v>139</v>
      </c>
      <c r="C465" s="125">
        <f>SUM(C457:C464)</f>
        <v>0</v>
      </c>
      <c r="D465" s="126">
        <f>SUM(D457:D464)</f>
        <v>0</v>
      </c>
      <c r="F465" s="122">
        <f>SUM(F457:F464)</f>
        <v>0</v>
      </c>
      <c r="G465" s="122">
        <f>SUM(G457:G464)</f>
        <v>0</v>
      </c>
    </row>
    <row r="466" spans="1:7" hidden="1" outlineLevel="1" x14ac:dyDescent="0.25">
      <c r="A466" s="51" t="s">
        <v>1693</v>
      </c>
      <c r="B466" s="79" t="s">
        <v>703</v>
      </c>
      <c r="C466" s="125"/>
      <c r="D466" s="126"/>
      <c r="F466" s="131" t="str">
        <f t="shared" si="20"/>
        <v/>
      </c>
      <c r="G466" s="131" t="str">
        <f t="shared" si="21"/>
        <v/>
      </c>
    </row>
    <row r="467" spans="1:7" hidden="1" outlineLevel="1" x14ac:dyDescent="0.25">
      <c r="A467" s="51" t="s">
        <v>1694</v>
      </c>
      <c r="B467" s="79" t="s">
        <v>705</v>
      </c>
      <c r="C467" s="125"/>
      <c r="D467" s="126"/>
      <c r="F467" s="131" t="str">
        <f t="shared" si="20"/>
        <v/>
      </c>
      <c r="G467" s="131" t="str">
        <f t="shared" si="21"/>
        <v/>
      </c>
    </row>
    <row r="468" spans="1:7" hidden="1" outlineLevel="1" x14ac:dyDescent="0.25">
      <c r="A468" s="51" t="s">
        <v>1695</v>
      </c>
      <c r="B468" s="79" t="s">
        <v>707</v>
      </c>
      <c r="C468" s="125"/>
      <c r="D468" s="126"/>
      <c r="F468" s="131" t="str">
        <f t="shared" si="20"/>
        <v/>
      </c>
      <c r="G468" s="131" t="str">
        <f t="shared" si="21"/>
        <v/>
      </c>
    </row>
    <row r="469" spans="1:7" hidden="1" outlineLevel="1" x14ac:dyDescent="0.25">
      <c r="A469" s="51" t="s">
        <v>1696</v>
      </c>
      <c r="B469" s="79" t="s">
        <v>709</v>
      </c>
      <c r="C469" s="125"/>
      <c r="D469" s="126"/>
      <c r="F469" s="131" t="str">
        <f t="shared" si="20"/>
        <v/>
      </c>
      <c r="G469" s="131" t="str">
        <f t="shared" si="21"/>
        <v/>
      </c>
    </row>
    <row r="470" spans="1:7" hidden="1" outlineLevel="1" x14ac:dyDescent="0.25">
      <c r="A470" s="51" t="s">
        <v>1697</v>
      </c>
      <c r="B470" s="79" t="s">
        <v>711</v>
      </c>
      <c r="C470" s="125"/>
      <c r="D470" s="126"/>
      <c r="F470" s="131" t="str">
        <f t="shared" si="20"/>
        <v/>
      </c>
      <c r="G470" s="131" t="str">
        <f t="shared" si="21"/>
        <v/>
      </c>
    </row>
    <row r="471" spans="1:7" hidden="1" outlineLevel="1" x14ac:dyDescent="0.25">
      <c r="A471" s="51" t="s">
        <v>1698</v>
      </c>
      <c r="B471" s="79" t="s">
        <v>713</v>
      </c>
      <c r="C471" s="125"/>
      <c r="D471" s="126"/>
      <c r="F471" s="131" t="str">
        <f t="shared" si="20"/>
        <v/>
      </c>
      <c r="G471" s="131" t="str">
        <f t="shared" si="21"/>
        <v/>
      </c>
    </row>
    <row r="472" spans="1:7" hidden="1" outlineLevel="1" x14ac:dyDescent="0.25">
      <c r="A472" s="51" t="s">
        <v>1699</v>
      </c>
      <c r="B472" s="79"/>
      <c r="F472" s="76"/>
      <c r="G472" s="76"/>
    </row>
    <row r="473" spans="1:7" hidden="1" outlineLevel="1" x14ac:dyDescent="0.25">
      <c r="A473" s="51" t="s">
        <v>1700</v>
      </c>
      <c r="B473" s="79"/>
      <c r="F473" s="76"/>
      <c r="G473" s="76"/>
    </row>
    <row r="474" spans="1:7" hidden="1" outlineLevel="1" x14ac:dyDescent="0.25">
      <c r="A474" s="51" t="s">
        <v>1701</v>
      </c>
      <c r="B474" s="79"/>
      <c r="F474" s="116"/>
      <c r="G474" s="116"/>
    </row>
    <row r="475" spans="1:7" ht="15" customHeight="1" collapsed="1" x14ac:dyDescent="0.25">
      <c r="A475" s="70"/>
      <c r="B475" s="70" t="s">
        <v>1977</v>
      </c>
      <c r="C475" s="70" t="s">
        <v>650</v>
      </c>
      <c r="D475" s="70" t="s">
        <v>651</v>
      </c>
      <c r="E475" s="70"/>
      <c r="F475" s="70" t="s">
        <v>481</v>
      </c>
      <c r="G475" s="70" t="s">
        <v>652</v>
      </c>
    </row>
    <row r="476" spans="1:7" x14ac:dyDescent="0.25">
      <c r="A476" s="51" t="s">
        <v>1758</v>
      </c>
      <c r="B476" s="51" t="s">
        <v>683</v>
      </c>
      <c r="C476" s="122">
        <v>0.63683607521035013</v>
      </c>
      <c r="G476" s="51"/>
    </row>
    <row r="477" spans="1:7" x14ac:dyDescent="0.25">
      <c r="G477" s="51"/>
    </row>
    <row r="478" spans="1:7" x14ac:dyDescent="0.25">
      <c r="B478" s="68" t="s">
        <v>684</v>
      </c>
      <c r="G478" s="51"/>
    </row>
    <row r="479" spans="1:7" x14ac:dyDescent="0.25">
      <c r="A479" s="51" t="s">
        <v>1759</v>
      </c>
      <c r="B479" s="51" t="s">
        <v>686</v>
      </c>
      <c r="C479" s="125">
        <v>407.88845029607853</v>
      </c>
      <c r="D479" s="126" t="s">
        <v>815</v>
      </c>
      <c r="F479" s="131">
        <f>IF($C$487=0,"",IF(C479="[Mark as ND1 if not relevant]","",C479/$C$487))</f>
        <v>0.26029058461821392</v>
      </c>
      <c r="G479" s="131" t="str">
        <f>IF($D$487=0,"",IF(D479="[Mark as ND1 if not relevant]","",D479/$D$487))</f>
        <v/>
      </c>
    </row>
    <row r="480" spans="1:7" x14ac:dyDescent="0.25">
      <c r="A480" s="51" t="s">
        <v>1760</v>
      </c>
      <c r="B480" s="51" t="s">
        <v>688</v>
      </c>
      <c r="C480" s="125">
        <v>412.46056947023146</v>
      </c>
      <c r="D480" s="126" t="s">
        <v>815</v>
      </c>
      <c r="F480" s="131">
        <f t="shared" ref="F480:F486" si="22">IF($C$487=0,"",IF(C480="[Mark as ND1 if not relevant]","",C480/$C$487))</f>
        <v>0.26320824402220183</v>
      </c>
      <c r="G480" s="131" t="str">
        <f t="shared" ref="G480:G486" si="23">IF($D$487=0,"",IF(D480="[Mark as ND1 if not relevant]","",D480/$D$487))</f>
        <v/>
      </c>
    </row>
    <row r="481" spans="1:7" x14ac:dyDescent="0.25">
      <c r="A481" s="51" t="s">
        <v>1761</v>
      </c>
      <c r="B481" s="51" t="s">
        <v>690</v>
      </c>
      <c r="C481" s="125">
        <v>412.71620466628997</v>
      </c>
      <c r="D481" s="126" t="s">
        <v>815</v>
      </c>
      <c r="F481" s="131">
        <f t="shared" si="22"/>
        <v>0.26337137547292755</v>
      </c>
      <c r="G481" s="131" t="str">
        <f t="shared" si="23"/>
        <v/>
      </c>
    </row>
    <row r="482" spans="1:7" x14ac:dyDescent="0.25">
      <c r="A482" s="51" t="s">
        <v>1762</v>
      </c>
      <c r="B482" s="51" t="s">
        <v>692</v>
      </c>
      <c r="C482" s="125">
        <v>211.31587427619138</v>
      </c>
      <c r="D482" s="126" t="s">
        <v>815</v>
      </c>
      <c r="F482" s="131">
        <f t="shared" si="22"/>
        <v>0.1348494482119629</v>
      </c>
      <c r="G482" s="131" t="str">
        <f t="shared" si="23"/>
        <v/>
      </c>
    </row>
    <row r="483" spans="1:7" x14ac:dyDescent="0.25">
      <c r="A483" s="51" t="s">
        <v>1763</v>
      </c>
      <c r="B483" s="51" t="s">
        <v>694</v>
      </c>
      <c r="C483" s="125">
        <v>43.742839654806382</v>
      </c>
      <c r="D483" s="126" t="s">
        <v>815</v>
      </c>
      <c r="F483" s="131">
        <f t="shared" si="22"/>
        <v>2.791412529172025E-2</v>
      </c>
      <c r="G483" s="131" t="str">
        <f t="shared" si="23"/>
        <v/>
      </c>
    </row>
    <row r="484" spans="1:7" x14ac:dyDescent="0.25">
      <c r="A484" s="51" t="s">
        <v>1764</v>
      </c>
      <c r="B484" s="51" t="s">
        <v>696</v>
      </c>
      <c r="C484" s="125">
        <v>36.253701950803574</v>
      </c>
      <c r="D484" s="126" t="s">
        <v>815</v>
      </c>
      <c r="F484" s="131">
        <f t="shared" si="22"/>
        <v>2.3134995042147846E-2</v>
      </c>
      <c r="G484" s="131" t="str">
        <f t="shared" si="23"/>
        <v/>
      </c>
    </row>
    <row r="485" spans="1:7" x14ac:dyDescent="0.25">
      <c r="A485" s="51" t="s">
        <v>1765</v>
      </c>
      <c r="B485" s="51" t="s">
        <v>698</v>
      </c>
      <c r="C485" s="125">
        <v>36.253701950803574</v>
      </c>
      <c r="D485" s="126" t="s">
        <v>815</v>
      </c>
      <c r="F485" s="131">
        <f t="shared" si="22"/>
        <v>2.3134995042147846E-2</v>
      </c>
      <c r="G485" s="131" t="str">
        <f t="shared" si="23"/>
        <v/>
      </c>
    </row>
    <row r="486" spans="1:7" x14ac:dyDescent="0.25">
      <c r="A486" s="51" t="s">
        <v>1766</v>
      </c>
      <c r="B486" s="51" t="s">
        <v>700</v>
      </c>
      <c r="C486" s="125">
        <v>6.4190022347949691</v>
      </c>
      <c r="D486" s="126" t="s">
        <v>815</v>
      </c>
      <c r="F486" s="131">
        <f t="shared" si="22"/>
        <v>4.0962322986777336E-3</v>
      </c>
      <c r="G486" s="131" t="str">
        <f t="shared" si="23"/>
        <v/>
      </c>
    </row>
    <row r="487" spans="1:7" x14ac:dyDescent="0.25">
      <c r="A487" s="51" t="s">
        <v>1767</v>
      </c>
      <c r="B487" s="77" t="s">
        <v>139</v>
      </c>
      <c r="C487" s="125">
        <f>SUM(C479:C486)</f>
        <v>1567.0503444999999</v>
      </c>
      <c r="D487" s="126">
        <f>SUM(D479:D486)</f>
        <v>0</v>
      </c>
      <c r="F487" s="122">
        <f>SUM(F479:F486)</f>
        <v>0.99999999999999989</v>
      </c>
      <c r="G487" s="122">
        <f>SUM(G479:G486)</f>
        <v>0</v>
      </c>
    </row>
    <row r="488" spans="1:7" hidden="1" outlineLevel="1" x14ac:dyDescent="0.25">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25">
      <c r="A489" s="51" t="s">
        <v>1769</v>
      </c>
      <c r="B489" s="79" t="s">
        <v>705</v>
      </c>
      <c r="C489" s="125"/>
      <c r="D489" s="126"/>
      <c r="F489" s="131">
        <f t="shared" si="24"/>
        <v>0</v>
      </c>
      <c r="G489" s="131" t="str">
        <f t="shared" si="25"/>
        <v/>
      </c>
    </row>
    <row r="490" spans="1:7" hidden="1" outlineLevel="1" x14ac:dyDescent="0.25">
      <c r="A490" s="51" t="s">
        <v>1770</v>
      </c>
      <c r="B490" s="79" t="s">
        <v>707</v>
      </c>
      <c r="C490" s="125"/>
      <c r="D490" s="126"/>
      <c r="F490" s="131">
        <f t="shared" si="24"/>
        <v>0</v>
      </c>
      <c r="G490" s="131" t="str">
        <f t="shared" si="25"/>
        <v/>
      </c>
    </row>
    <row r="491" spans="1:7" hidden="1" outlineLevel="1" x14ac:dyDescent="0.25">
      <c r="A491" s="51" t="s">
        <v>1771</v>
      </c>
      <c r="B491" s="79" t="s">
        <v>709</v>
      </c>
      <c r="C491" s="125"/>
      <c r="D491" s="126"/>
      <c r="F491" s="131">
        <f t="shared" si="24"/>
        <v>0</v>
      </c>
      <c r="G491" s="131" t="str">
        <f t="shared" si="25"/>
        <v/>
      </c>
    </row>
    <row r="492" spans="1:7" hidden="1" outlineLevel="1" x14ac:dyDescent="0.25">
      <c r="A492" s="51" t="s">
        <v>1772</v>
      </c>
      <c r="B492" s="79" t="s">
        <v>711</v>
      </c>
      <c r="C492" s="125"/>
      <c r="D492" s="126"/>
      <c r="F492" s="131">
        <f t="shared" si="24"/>
        <v>0</v>
      </c>
      <c r="G492" s="131" t="str">
        <f t="shared" si="25"/>
        <v/>
      </c>
    </row>
    <row r="493" spans="1:7" hidden="1" outlineLevel="1" x14ac:dyDescent="0.25">
      <c r="A493" s="51" t="s">
        <v>1773</v>
      </c>
      <c r="B493" s="79" t="s">
        <v>713</v>
      </c>
      <c r="C493" s="125"/>
      <c r="D493" s="126"/>
      <c r="F493" s="131">
        <f t="shared" si="24"/>
        <v>0</v>
      </c>
      <c r="G493" s="131" t="str">
        <f t="shared" si="25"/>
        <v/>
      </c>
    </row>
    <row r="494" spans="1:7" hidden="1" outlineLevel="1" x14ac:dyDescent="0.25">
      <c r="A494" s="51" t="s">
        <v>1774</v>
      </c>
      <c r="B494" s="79"/>
      <c r="F494" s="131"/>
      <c r="G494" s="131"/>
    </row>
    <row r="495" spans="1:7" hidden="1" outlineLevel="1" x14ac:dyDescent="0.25">
      <c r="A495" s="51" t="s">
        <v>1775</v>
      </c>
      <c r="B495" s="79"/>
      <c r="F495" s="131"/>
      <c r="G495" s="131"/>
    </row>
    <row r="496" spans="1:7" hidden="1" outlineLevel="1" x14ac:dyDescent="0.25">
      <c r="A496" s="51" t="s">
        <v>1776</v>
      </c>
      <c r="B496" s="79"/>
      <c r="F496" s="131"/>
      <c r="G496" s="122"/>
    </row>
    <row r="497" spans="1:7" ht="15" customHeight="1" collapsed="1" x14ac:dyDescent="0.25">
      <c r="A497" s="70"/>
      <c r="B497" s="70" t="s">
        <v>1978</v>
      </c>
      <c r="C497" s="70" t="s">
        <v>769</v>
      </c>
      <c r="D497" s="70"/>
      <c r="E497" s="70"/>
      <c r="F497" s="70"/>
      <c r="G497" s="73"/>
    </row>
    <row r="498" spans="1:7" x14ac:dyDescent="0.25">
      <c r="A498" s="51" t="s">
        <v>2036</v>
      </c>
      <c r="B498" s="68" t="s">
        <v>770</v>
      </c>
      <c r="C498" s="122">
        <v>2.57886044770912E-2</v>
      </c>
      <c r="G498" s="51"/>
    </row>
    <row r="499" spans="1:7" x14ac:dyDescent="0.25">
      <c r="A499" s="51" t="s">
        <v>2037</v>
      </c>
      <c r="B499" s="68" t="s">
        <v>771</v>
      </c>
      <c r="C499" s="122">
        <v>0.40654573048402787</v>
      </c>
      <c r="G499" s="51"/>
    </row>
    <row r="500" spans="1:7" x14ac:dyDescent="0.25">
      <c r="A500" s="51" t="s">
        <v>2038</v>
      </c>
      <c r="B500" s="68" t="s">
        <v>772</v>
      </c>
      <c r="C500" s="122">
        <v>4.6350054581797773E-3</v>
      </c>
      <c r="G500" s="51"/>
    </row>
    <row r="501" spans="1:7" x14ac:dyDescent="0.25">
      <c r="A501" s="51" t="s">
        <v>2039</v>
      </c>
      <c r="B501" s="68" t="s">
        <v>773</v>
      </c>
      <c r="C501" s="122">
        <v>0</v>
      </c>
      <c r="G501" s="51"/>
    </row>
    <row r="502" spans="1:7" x14ac:dyDescent="0.25">
      <c r="A502" s="51" t="s">
        <v>2040</v>
      </c>
      <c r="B502" s="68" t="s">
        <v>774</v>
      </c>
      <c r="C502" s="122">
        <v>4.681193995934186E-2</v>
      </c>
      <c r="G502" s="51"/>
    </row>
    <row r="503" spans="1:7" x14ac:dyDescent="0.25">
      <c r="A503" s="51" t="s">
        <v>2041</v>
      </c>
      <c r="B503" s="68" t="s">
        <v>775</v>
      </c>
      <c r="C503" s="122">
        <v>0.12192548990566277</v>
      </c>
      <c r="G503" s="51"/>
    </row>
    <row r="504" spans="1:7" x14ac:dyDescent="0.25">
      <c r="A504" s="51" t="s">
        <v>2042</v>
      </c>
      <c r="B504" s="68" t="s">
        <v>776</v>
      </c>
      <c r="C504" s="122">
        <v>0</v>
      </c>
      <c r="G504" s="51"/>
    </row>
    <row r="505" spans="1:7" x14ac:dyDescent="0.25">
      <c r="A505" s="51" t="s">
        <v>2043</v>
      </c>
      <c r="B505" s="68" t="s">
        <v>1791</v>
      </c>
      <c r="C505" s="122">
        <v>0</v>
      </c>
      <c r="G505" s="51"/>
    </row>
    <row r="506" spans="1:7" x14ac:dyDescent="0.25">
      <c r="A506" s="51" t="s">
        <v>2044</v>
      </c>
      <c r="B506" s="68" t="s">
        <v>1792</v>
      </c>
      <c r="C506" s="122">
        <v>0.2215014194969919</v>
      </c>
      <c r="G506" s="51"/>
    </row>
    <row r="507" spans="1:7" x14ac:dyDescent="0.25">
      <c r="A507" s="51" t="s">
        <v>2045</v>
      </c>
      <c r="B507" s="68" t="s">
        <v>1793</v>
      </c>
      <c r="C507" s="122">
        <v>0</v>
      </c>
      <c r="G507" s="51"/>
    </row>
    <row r="508" spans="1:7" x14ac:dyDescent="0.25">
      <c r="A508" s="51" t="s">
        <v>2046</v>
      </c>
      <c r="B508" s="68" t="s">
        <v>777</v>
      </c>
      <c r="C508" s="122">
        <v>0</v>
      </c>
      <c r="G508" s="51"/>
    </row>
    <row r="509" spans="1:7" x14ac:dyDescent="0.25">
      <c r="A509" s="51" t="s">
        <v>2047</v>
      </c>
      <c r="B509" s="68" t="s">
        <v>2358</v>
      </c>
      <c r="C509" s="122">
        <v>0</v>
      </c>
      <c r="G509" s="51"/>
    </row>
    <row r="510" spans="1:7" x14ac:dyDescent="0.25">
      <c r="A510" s="51" t="s">
        <v>2048</v>
      </c>
      <c r="B510" s="68" t="s">
        <v>137</v>
      </c>
      <c r="C510" s="122">
        <f>SUM(C511:C524)</f>
        <v>0.17279181021870479</v>
      </c>
      <c r="G510" s="51"/>
    </row>
    <row r="511" spans="1:7" outlineLevel="1" x14ac:dyDescent="0.25">
      <c r="A511" s="51" t="s">
        <v>2049</v>
      </c>
      <c r="B511" s="79" t="s">
        <v>1794</v>
      </c>
      <c r="C511" s="122">
        <v>0.17279181021870479</v>
      </c>
      <c r="G511" s="51"/>
    </row>
    <row r="512" spans="1:7" hidden="1" outlineLevel="1" x14ac:dyDescent="0.25">
      <c r="A512" s="51" t="s">
        <v>2050</v>
      </c>
      <c r="B512" s="79" t="s">
        <v>141</v>
      </c>
      <c r="C512" s="122"/>
      <c r="G512" s="51"/>
    </row>
    <row r="513" spans="1:7" hidden="1" outlineLevel="1" x14ac:dyDescent="0.25">
      <c r="A513" s="51" t="s">
        <v>2051</v>
      </c>
      <c r="B513" s="79" t="s">
        <v>141</v>
      </c>
      <c r="C513" s="122"/>
      <c r="G513" s="51"/>
    </row>
    <row r="514" spans="1:7" hidden="1" outlineLevel="1" x14ac:dyDescent="0.25">
      <c r="A514" s="51" t="s">
        <v>2052</v>
      </c>
      <c r="B514" s="79" t="s">
        <v>141</v>
      </c>
      <c r="C514" s="122"/>
      <c r="G514" s="51"/>
    </row>
    <row r="515" spans="1:7" hidden="1" outlineLevel="1" x14ac:dyDescent="0.25">
      <c r="A515" s="51" t="s">
        <v>2053</v>
      </c>
      <c r="B515" s="79" t="s">
        <v>141</v>
      </c>
      <c r="C515" s="122"/>
      <c r="G515" s="51"/>
    </row>
    <row r="516" spans="1:7" hidden="1" outlineLevel="1" x14ac:dyDescent="0.25">
      <c r="A516" s="51" t="s">
        <v>2054</v>
      </c>
      <c r="B516" s="79" t="s">
        <v>141</v>
      </c>
      <c r="C516" s="122"/>
      <c r="G516" s="51"/>
    </row>
    <row r="517" spans="1:7" hidden="1" outlineLevel="1" x14ac:dyDescent="0.25">
      <c r="A517" s="51" t="s">
        <v>2055</v>
      </c>
      <c r="B517" s="79" t="s">
        <v>141</v>
      </c>
      <c r="C517" s="122"/>
      <c r="G517" s="51"/>
    </row>
    <row r="518" spans="1:7" hidden="1" outlineLevel="1" x14ac:dyDescent="0.25">
      <c r="A518" s="51" t="s">
        <v>2056</v>
      </c>
      <c r="B518" s="79" t="s">
        <v>141</v>
      </c>
      <c r="C518" s="122"/>
      <c r="G518" s="51"/>
    </row>
    <row r="519" spans="1:7" hidden="1" outlineLevel="1" x14ac:dyDescent="0.25">
      <c r="A519" s="51" t="s">
        <v>2057</v>
      </c>
      <c r="B519" s="79" t="s">
        <v>141</v>
      </c>
      <c r="C519" s="122"/>
      <c r="G519" s="51"/>
    </row>
    <row r="520" spans="1:7" hidden="1" outlineLevel="1" x14ac:dyDescent="0.25">
      <c r="A520" s="51" t="s">
        <v>2058</v>
      </c>
      <c r="B520" s="79" t="s">
        <v>141</v>
      </c>
      <c r="C520" s="122"/>
      <c r="G520" s="51"/>
    </row>
    <row r="521" spans="1:7" hidden="1" outlineLevel="1" x14ac:dyDescent="0.25">
      <c r="A521" s="51" t="s">
        <v>2059</v>
      </c>
      <c r="B521" s="79" t="s">
        <v>141</v>
      </c>
      <c r="C521" s="122"/>
      <c r="G521" s="51"/>
    </row>
    <row r="522" spans="1:7" hidden="1" outlineLevel="1" x14ac:dyDescent="0.25">
      <c r="A522" s="51" t="s">
        <v>2060</v>
      </c>
      <c r="B522" s="79" t="s">
        <v>141</v>
      </c>
      <c r="C522" s="122"/>
    </row>
    <row r="523" spans="1:7" hidden="1" outlineLevel="1" x14ac:dyDescent="0.25">
      <c r="A523" s="51" t="s">
        <v>2061</v>
      </c>
      <c r="B523" s="79" t="s">
        <v>141</v>
      </c>
      <c r="C523" s="122"/>
    </row>
    <row r="524" spans="1:7" hidden="1" outlineLevel="1" x14ac:dyDescent="0.25">
      <c r="A524" s="51" t="s">
        <v>2062</v>
      </c>
      <c r="B524" s="79" t="s">
        <v>141</v>
      </c>
      <c r="C524" s="122"/>
    </row>
    <row r="525" spans="1:7" customFormat="1" x14ac:dyDescent="0.25">
      <c r="A525" s="130"/>
      <c r="B525" s="130" t="s">
        <v>2063</v>
      </c>
      <c r="C525" s="70" t="s">
        <v>109</v>
      </c>
      <c r="D525" s="70" t="s">
        <v>1260</v>
      </c>
      <c r="E525" s="70"/>
      <c r="F525" s="70" t="s">
        <v>481</v>
      </c>
      <c r="G525" s="70" t="s">
        <v>1568</v>
      </c>
    </row>
    <row r="526" spans="1:7" customFormat="1" x14ac:dyDescent="0.25">
      <c r="A526" s="51" t="s">
        <v>2129</v>
      </c>
      <c r="B526" s="68" t="s">
        <v>2437</v>
      </c>
      <c r="C526" s="125">
        <v>256.80713691</v>
      </c>
      <c r="D526" s="126">
        <v>9</v>
      </c>
      <c r="E526" s="57"/>
      <c r="F526" s="131">
        <f>IF($C$544=0,"",IF(C526="[for completion]","",IF(C526="","",C526/$C$544)))</f>
        <v>0.16387931492522637</v>
      </c>
      <c r="G526" s="131">
        <f>IF($D$544=0,"",IF(D526="[for completion]","",IF(D526="","",D526/$D$544)))</f>
        <v>3.515625E-2</v>
      </c>
    </row>
    <row r="527" spans="1:7" customFormat="1" x14ac:dyDescent="0.25">
      <c r="A527" s="51" t="s">
        <v>2130</v>
      </c>
      <c r="B527" s="68" t="s">
        <v>2438</v>
      </c>
      <c r="C527" s="125">
        <v>26.546474269999997</v>
      </c>
      <c r="D527" s="126">
        <v>3</v>
      </c>
      <c r="E527" s="57"/>
      <c r="F527" s="131">
        <f t="shared" ref="F527:F543" si="26">IF($C$544=0,"",IF(C527="[for completion]","",IF(C527="","",C527/$C$544)))</f>
        <v>1.6940409325821755E-2</v>
      </c>
      <c r="G527" s="131">
        <f t="shared" ref="G527:G543" si="27">IF($D$544=0,"",IF(D527="[for completion]","",IF(D527="","",D527/$D$544)))</f>
        <v>1.171875E-2</v>
      </c>
    </row>
    <row r="528" spans="1:7" customFormat="1" x14ac:dyDescent="0.25">
      <c r="A528" s="51" t="s">
        <v>2131</v>
      </c>
      <c r="B528" s="68" t="s">
        <v>2439</v>
      </c>
      <c r="C528" s="125">
        <v>124.96034802999999</v>
      </c>
      <c r="D528" s="126">
        <v>20</v>
      </c>
      <c r="E528" s="57"/>
      <c r="F528" s="131">
        <f t="shared" si="26"/>
        <v>7.9742395302475857E-2</v>
      </c>
      <c r="G528" s="131">
        <f t="shared" si="27"/>
        <v>7.8125E-2</v>
      </c>
    </row>
    <row r="529" spans="1:7" customFormat="1" x14ac:dyDescent="0.25">
      <c r="A529" s="51" t="s">
        <v>2132</v>
      </c>
      <c r="B529" s="68" t="s">
        <v>2406</v>
      </c>
      <c r="C529" s="125">
        <v>34.26600105</v>
      </c>
      <c r="D529" s="126">
        <v>9</v>
      </c>
      <c r="E529" s="57"/>
      <c r="F529" s="131">
        <f t="shared" si="26"/>
        <v>2.1866560426897629E-2</v>
      </c>
      <c r="G529" s="131">
        <f t="shared" si="27"/>
        <v>3.515625E-2</v>
      </c>
    </row>
    <row r="530" spans="1:7" customFormat="1" x14ac:dyDescent="0.25">
      <c r="A530" s="51" t="s">
        <v>2133</v>
      </c>
      <c r="B530" s="68" t="s">
        <v>2411</v>
      </c>
      <c r="C530" s="125">
        <v>9.9803571699999996</v>
      </c>
      <c r="D530" s="126">
        <v>4</v>
      </c>
      <c r="E530" s="57"/>
      <c r="F530" s="131">
        <f t="shared" si="26"/>
        <v>6.3688810031080649E-3</v>
      </c>
      <c r="G530" s="131">
        <f t="shared" si="27"/>
        <v>1.5625E-2</v>
      </c>
    </row>
    <row r="531" spans="1:7" customFormat="1" x14ac:dyDescent="0.25">
      <c r="A531" s="51" t="s">
        <v>2134</v>
      </c>
      <c r="B531" s="68" t="s">
        <v>2440</v>
      </c>
      <c r="C531" s="125">
        <v>0.81903693000000011</v>
      </c>
      <c r="D531" s="126">
        <v>2</v>
      </c>
      <c r="E531" s="57"/>
      <c r="F531" s="131">
        <f t="shared" si="26"/>
        <v>5.2266152958942158E-4</v>
      </c>
      <c r="G531" s="131">
        <f t="shared" si="27"/>
        <v>7.8125E-3</v>
      </c>
    </row>
    <row r="532" spans="1:7" customFormat="1" x14ac:dyDescent="0.25">
      <c r="A532" s="51" t="s">
        <v>2135</v>
      </c>
      <c r="B532" s="68" t="s">
        <v>2441</v>
      </c>
      <c r="C532" s="125">
        <v>3.2820334300000003</v>
      </c>
      <c r="D532" s="126">
        <v>1</v>
      </c>
      <c r="E532" s="57"/>
      <c r="F532" s="131">
        <f t="shared" si="26"/>
        <v>2.0944020347011894E-3</v>
      </c>
      <c r="G532" s="131">
        <f t="shared" si="27"/>
        <v>3.90625E-3</v>
      </c>
    </row>
    <row r="533" spans="1:7" customFormat="1" x14ac:dyDescent="0.25">
      <c r="A533" s="51" t="s">
        <v>2136</v>
      </c>
      <c r="B533" s="68" t="s">
        <v>2442</v>
      </c>
      <c r="C533" s="125">
        <v>183.82861528000001</v>
      </c>
      <c r="D533" s="126">
        <v>5</v>
      </c>
      <c r="E533" s="57"/>
      <c r="F533" s="131">
        <f t="shared" si="26"/>
        <v>0.11730868502419067</v>
      </c>
      <c r="G533" s="131">
        <f t="shared" si="27"/>
        <v>1.953125E-2</v>
      </c>
    </row>
    <row r="534" spans="1:7" customFormat="1" x14ac:dyDescent="0.25">
      <c r="A534" s="51" t="s">
        <v>2137</v>
      </c>
      <c r="B534" s="68" t="s">
        <v>2443</v>
      </c>
      <c r="C534" s="125">
        <v>153.34320359</v>
      </c>
      <c r="D534" s="126">
        <v>15</v>
      </c>
      <c r="E534" s="57"/>
      <c r="F534" s="131">
        <f t="shared" si="26"/>
        <v>9.7854675906361724E-2</v>
      </c>
      <c r="G534" s="131">
        <f t="shared" si="27"/>
        <v>5.859375E-2</v>
      </c>
    </row>
    <row r="535" spans="1:7" customFormat="1" x14ac:dyDescent="0.25">
      <c r="A535" s="51" t="s">
        <v>2138</v>
      </c>
      <c r="B535" s="68" t="s">
        <v>2444</v>
      </c>
      <c r="C535" s="125">
        <v>263.21861835999999</v>
      </c>
      <c r="D535" s="126">
        <v>35</v>
      </c>
      <c r="E535" s="57"/>
      <c r="F535" s="131">
        <f t="shared" si="26"/>
        <v>0.16797074789832955</v>
      </c>
      <c r="G535" s="131">
        <f t="shared" si="27"/>
        <v>0.13671875</v>
      </c>
    </row>
    <row r="536" spans="1:7" customFormat="1" x14ac:dyDescent="0.25">
      <c r="A536" s="51" t="s">
        <v>2139</v>
      </c>
      <c r="B536" s="68" t="s">
        <v>2445</v>
      </c>
      <c r="C536" s="125">
        <v>178.65950631000001</v>
      </c>
      <c r="D536" s="126">
        <v>54</v>
      </c>
      <c r="E536" s="57"/>
      <c r="F536" s="131">
        <f t="shared" si="26"/>
        <v>0.11401006160207637</v>
      </c>
      <c r="G536" s="131">
        <f t="shared" si="27"/>
        <v>0.2109375</v>
      </c>
    </row>
    <row r="537" spans="1:7" customFormat="1" x14ac:dyDescent="0.25">
      <c r="A537" s="51" t="s">
        <v>2140</v>
      </c>
      <c r="B537" s="68" t="s">
        <v>2446</v>
      </c>
      <c r="C537" s="125">
        <v>96.570688079999996</v>
      </c>
      <c r="D537" s="126">
        <v>49</v>
      </c>
      <c r="E537" s="57"/>
      <c r="F537" s="131">
        <f t="shared" si="26"/>
        <v>6.1625772534329694E-2</v>
      </c>
      <c r="G537" s="131">
        <f t="shared" si="27"/>
        <v>0.19140625</v>
      </c>
    </row>
    <row r="538" spans="1:7" customFormat="1" x14ac:dyDescent="0.25">
      <c r="A538" s="51" t="s">
        <v>2141</v>
      </c>
      <c r="B538" s="68" t="s">
        <v>2447</v>
      </c>
      <c r="C538" s="125">
        <v>45.454623109999993</v>
      </c>
      <c r="D538" s="126">
        <v>18</v>
      </c>
      <c r="E538" s="57"/>
      <c r="F538" s="131">
        <f t="shared" si="26"/>
        <v>2.900648550924714E-2</v>
      </c>
      <c r="G538" s="131">
        <f t="shared" si="27"/>
        <v>7.03125E-2</v>
      </c>
    </row>
    <row r="539" spans="1:7" customFormat="1" x14ac:dyDescent="0.25">
      <c r="A539" s="51" t="s">
        <v>2142</v>
      </c>
      <c r="B539" s="68" t="s">
        <v>2448</v>
      </c>
      <c r="C539" s="125">
        <v>0</v>
      </c>
      <c r="D539" s="126">
        <v>0</v>
      </c>
      <c r="E539" s="57"/>
      <c r="F539" s="131">
        <f t="shared" si="26"/>
        <v>0</v>
      </c>
      <c r="G539" s="131">
        <f t="shared" si="27"/>
        <v>0</v>
      </c>
    </row>
    <row r="540" spans="1:7" customFormat="1" hidden="1" x14ac:dyDescent="0.25">
      <c r="A540" s="51" t="s">
        <v>2143</v>
      </c>
      <c r="B540" s="68"/>
      <c r="C540" s="125"/>
      <c r="D540" s="126"/>
      <c r="E540" s="57"/>
      <c r="F540" s="131" t="str">
        <f t="shared" si="26"/>
        <v/>
      </c>
      <c r="G540" s="131" t="str">
        <f t="shared" si="27"/>
        <v/>
      </c>
    </row>
    <row r="541" spans="1:7" customFormat="1" hidden="1" x14ac:dyDescent="0.25">
      <c r="A541" s="51" t="s">
        <v>2144</v>
      </c>
      <c r="B541" s="68"/>
      <c r="C541" s="125"/>
      <c r="D541" s="126"/>
      <c r="E541" s="57"/>
      <c r="F541" s="131" t="str">
        <f t="shared" si="26"/>
        <v/>
      </c>
      <c r="G541" s="131" t="str">
        <f t="shared" si="27"/>
        <v/>
      </c>
    </row>
    <row r="542" spans="1:7" customFormat="1" hidden="1" x14ac:dyDescent="0.25">
      <c r="A542" s="51" t="s">
        <v>2145</v>
      </c>
      <c r="B542" s="68"/>
      <c r="C542" s="125"/>
      <c r="D542" s="126"/>
      <c r="E542" s="57"/>
      <c r="F542" s="131" t="str">
        <f t="shared" si="26"/>
        <v/>
      </c>
      <c r="G542" s="131" t="str">
        <f t="shared" si="27"/>
        <v/>
      </c>
    </row>
    <row r="543" spans="1:7" customFormat="1" x14ac:dyDescent="0.25">
      <c r="A543" s="51" t="s">
        <v>2146</v>
      </c>
      <c r="B543" s="68" t="s">
        <v>1651</v>
      </c>
      <c r="C543" s="125">
        <v>189.31370197999999</v>
      </c>
      <c r="D543" s="126">
        <v>32</v>
      </c>
      <c r="E543" s="57"/>
      <c r="F543" s="131">
        <f t="shared" si="26"/>
        <v>0.12080894697764445</v>
      </c>
      <c r="G543" s="131">
        <f t="shared" si="27"/>
        <v>0.125</v>
      </c>
    </row>
    <row r="544" spans="1:7" customFormat="1" x14ac:dyDescent="0.25">
      <c r="A544" s="51" t="s">
        <v>2147</v>
      </c>
      <c r="B544" s="68" t="s">
        <v>139</v>
      </c>
      <c r="C544" s="125">
        <f>SUM(C526:C543)</f>
        <v>1567.0503445000002</v>
      </c>
      <c r="D544" s="126">
        <f>SUM(D526:D543)</f>
        <v>256</v>
      </c>
      <c r="E544" s="57"/>
      <c r="F544" s="122">
        <f>SUM(F526:F543)</f>
        <v>0.99999999999999978</v>
      </c>
      <c r="G544" s="122">
        <f>SUM(G526:G543)</f>
        <v>1</v>
      </c>
    </row>
    <row r="545" spans="1:7" customFormat="1" hidden="1" x14ac:dyDescent="0.25">
      <c r="A545" s="51" t="s">
        <v>2148</v>
      </c>
      <c r="B545" s="68"/>
      <c r="C545" s="51"/>
      <c r="D545" s="51"/>
      <c r="E545" s="57"/>
      <c r="F545" s="57"/>
      <c r="G545" s="57"/>
    </row>
    <row r="546" spans="1:7" customFormat="1" hidden="1" x14ac:dyDescent="0.25">
      <c r="A546" s="51" t="s">
        <v>2149</v>
      </c>
      <c r="B546" s="68"/>
      <c r="C546" s="51"/>
      <c r="D546" s="51"/>
      <c r="E546" s="57"/>
      <c r="F546" s="57"/>
      <c r="G546" s="57"/>
    </row>
    <row r="547" spans="1:7" customFormat="1" hidden="1" x14ac:dyDescent="0.25">
      <c r="A547" s="51" t="s">
        <v>2150</v>
      </c>
      <c r="B547" s="68"/>
      <c r="C547" s="51"/>
      <c r="D547" s="51"/>
      <c r="E547" s="57"/>
      <c r="F547" s="57"/>
      <c r="G547" s="57"/>
    </row>
    <row r="548" spans="1:7" customFormat="1" x14ac:dyDescent="0.25">
      <c r="A548" s="130"/>
      <c r="B548" s="130" t="s">
        <v>2064</v>
      </c>
      <c r="C548" s="70" t="s">
        <v>109</v>
      </c>
      <c r="D548" s="70" t="s">
        <v>1260</v>
      </c>
      <c r="E548" s="70"/>
      <c r="F548" s="70" t="s">
        <v>481</v>
      </c>
      <c r="G548" s="70" t="s">
        <v>1568</v>
      </c>
    </row>
    <row r="549" spans="1:7" customFormat="1" x14ac:dyDescent="0.25">
      <c r="A549" s="51" t="s">
        <v>2151</v>
      </c>
      <c r="B549" s="68" t="s">
        <v>2449</v>
      </c>
      <c r="C549" s="125">
        <v>256.80713691</v>
      </c>
      <c r="D549" s="126">
        <v>9</v>
      </c>
      <c r="E549" s="57"/>
      <c r="F549" s="131">
        <f>IF($C$567=0,"",IF(C549="[for completion]","",IF(C549="","",C549/$C$567)))</f>
        <v>0.16387931492522637</v>
      </c>
      <c r="G549" s="131">
        <f>IF($D$567=0,"",IF(D549="[for completion]","",IF(D549="","",D549/$D$567)))</f>
        <v>3.515625E-2</v>
      </c>
    </row>
    <row r="550" spans="1:7" customFormat="1" x14ac:dyDescent="0.25">
      <c r="A550" s="51" t="s">
        <v>2152</v>
      </c>
      <c r="B550" s="68" t="s">
        <v>2450</v>
      </c>
      <c r="C550" s="125">
        <v>26.546474269999997</v>
      </c>
      <c r="D550" s="126">
        <v>3</v>
      </c>
      <c r="E550" s="57"/>
      <c r="F550" s="131">
        <f t="shared" ref="F550:F566" si="28">IF($C$567=0,"",IF(C550="[for completion]","",IF(C550="","",C550/$C$567)))</f>
        <v>1.6940409325821755E-2</v>
      </c>
      <c r="G550" s="131">
        <f t="shared" ref="G550:G566" si="29">IF($D$567=0,"",IF(D550="[for completion]","",IF(D550="","",D550/$D$567)))</f>
        <v>1.171875E-2</v>
      </c>
    </row>
    <row r="551" spans="1:7" customFormat="1" x14ac:dyDescent="0.25">
      <c r="A551" s="51" t="s">
        <v>2153</v>
      </c>
      <c r="B551" s="68" t="s">
        <v>2451</v>
      </c>
      <c r="C551" s="125">
        <v>124.96034802999999</v>
      </c>
      <c r="D551" s="126">
        <v>20</v>
      </c>
      <c r="E551" s="57"/>
      <c r="F551" s="131">
        <f t="shared" si="28"/>
        <v>7.9742395302475857E-2</v>
      </c>
      <c r="G551" s="131">
        <f t="shared" si="29"/>
        <v>7.8125E-2</v>
      </c>
    </row>
    <row r="552" spans="1:7" customFormat="1" x14ac:dyDescent="0.25">
      <c r="A552" s="51" t="s">
        <v>2154</v>
      </c>
      <c r="B552" s="68" t="s">
        <v>2452</v>
      </c>
      <c r="C552" s="125">
        <v>34.26600105</v>
      </c>
      <c r="D552" s="126">
        <v>9</v>
      </c>
      <c r="E552" s="57"/>
      <c r="F552" s="131">
        <f t="shared" si="28"/>
        <v>2.1866560426897629E-2</v>
      </c>
      <c r="G552" s="131">
        <f t="shared" si="29"/>
        <v>3.515625E-2</v>
      </c>
    </row>
    <row r="553" spans="1:7" customFormat="1" x14ac:dyDescent="0.25">
      <c r="A553" s="51" t="s">
        <v>2155</v>
      </c>
      <c r="B553" s="68" t="s">
        <v>2453</v>
      </c>
      <c r="C553" s="125">
        <v>9.9803571699999996</v>
      </c>
      <c r="D553" s="126">
        <v>4</v>
      </c>
      <c r="E553" s="57"/>
      <c r="F553" s="131">
        <f t="shared" si="28"/>
        <v>6.3688810031080649E-3</v>
      </c>
      <c r="G553" s="131">
        <f t="shared" si="29"/>
        <v>1.5625E-2</v>
      </c>
    </row>
    <row r="554" spans="1:7" customFormat="1" x14ac:dyDescent="0.25">
      <c r="A554" s="51" t="s">
        <v>2156</v>
      </c>
      <c r="B554" s="68" t="s">
        <v>2454</v>
      </c>
      <c r="C554" s="125">
        <v>0.81903693000000011</v>
      </c>
      <c r="D554" s="126">
        <v>2</v>
      </c>
      <c r="E554" s="57"/>
      <c r="F554" s="131">
        <f t="shared" si="28"/>
        <v>5.2266152958942158E-4</v>
      </c>
      <c r="G554" s="131">
        <f t="shared" si="29"/>
        <v>7.8125E-3</v>
      </c>
    </row>
    <row r="555" spans="1:7" customFormat="1" x14ac:dyDescent="0.25">
      <c r="A555" s="51" t="s">
        <v>2157</v>
      </c>
      <c r="B555" s="68" t="s">
        <v>2455</v>
      </c>
      <c r="C555" s="125">
        <v>3.2820334300000003</v>
      </c>
      <c r="D555" s="126">
        <v>1</v>
      </c>
      <c r="E555" s="57"/>
      <c r="F555" s="131">
        <f t="shared" si="28"/>
        <v>2.0944020347011894E-3</v>
      </c>
      <c r="G555" s="131">
        <f t="shared" si="29"/>
        <v>3.90625E-3</v>
      </c>
    </row>
    <row r="556" spans="1:7" customFormat="1" x14ac:dyDescent="0.25">
      <c r="A556" s="51" t="s">
        <v>2158</v>
      </c>
      <c r="B556" s="68" t="s">
        <v>2456</v>
      </c>
      <c r="C556" s="125">
        <v>183.82861528000001</v>
      </c>
      <c r="D556" s="126">
        <v>5</v>
      </c>
      <c r="E556" s="57"/>
      <c r="F556" s="131">
        <f t="shared" si="28"/>
        <v>0.11730868502419067</v>
      </c>
      <c r="G556" s="131">
        <f t="shared" si="29"/>
        <v>1.953125E-2</v>
      </c>
    </row>
    <row r="557" spans="1:7" customFormat="1" x14ac:dyDescent="0.25">
      <c r="A557" s="51" t="s">
        <v>2159</v>
      </c>
      <c r="B557" s="68" t="s">
        <v>2457</v>
      </c>
      <c r="C557" s="125">
        <v>153.34320359</v>
      </c>
      <c r="D557" s="126">
        <v>15</v>
      </c>
      <c r="E557" s="57"/>
      <c r="F557" s="131">
        <f t="shared" si="28"/>
        <v>9.7854675906361724E-2</v>
      </c>
      <c r="G557" s="131">
        <f t="shared" si="29"/>
        <v>5.859375E-2</v>
      </c>
    </row>
    <row r="558" spans="1:7" customFormat="1" x14ac:dyDescent="0.25">
      <c r="A558" s="51" t="s">
        <v>2160</v>
      </c>
      <c r="B558" s="68" t="s">
        <v>2458</v>
      </c>
      <c r="C558" s="125">
        <v>263.21861835999999</v>
      </c>
      <c r="D558" s="126">
        <v>35</v>
      </c>
      <c r="E558" s="57"/>
      <c r="F558" s="131">
        <f t="shared" si="28"/>
        <v>0.16797074789832955</v>
      </c>
      <c r="G558" s="131">
        <f t="shared" si="29"/>
        <v>0.13671875</v>
      </c>
    </row>
    <row r="559" spans="1:7" customFormat="1" x14ac:dyDescent="0.25">
      <c r="A559" s="51" t="s">
        <v>2161</v>
      </c>
      <c r="B559" s="68" t="s">
        <v>2459</v>
      </c>
      <c r="C559" s="125">
        <v>178.65950631000001</v>
      </c>
      <c r="D559" s="126">
        <v>54</v>
      </c>
      <c r="E559" s="57"/>
      <c r="F559" s="131">
        <f t="shared" si="28"/>
        <v>0.11401006160207637</v>
      </c>
      <c r="G559" s="131">
        <f t="shared" si="29"/>
        <v>0.2109375</v>
      </c>
    </row>
    <row r="560" spans="1:7" customFormat="1" x14ac:dyDescent="0.25">
      <c r="A560" s="51" t="s">
        <v>2162</v>
      </c>
      <c r="B560" s="68" t="s">
        <v>2460</v>
      </c>
      <c r="C560" s="125">
        <v>96.570688079999996</v>
      </c>
      <c r="D560" s="126">
        <v>49</v>
      </c>
      <c r="E560" s="57"/>
      <c r="F560" s="131">
        <f t="shared" si="28"/>
        <v>6.1625772534329694E-2</v>
      </c>
      <c r="G560" s="131">
        <f t="shared" si="29"/>
        <v>0.19140625</v>
      </c>
    </row>
    <row r="561" spans="1:7" customFormat="1" x14ac:dyDescent="0.25">
      <c r="A561" s="51" t="s">
        <v>2163</v>
      </c>
      <c r="B561" s="68" t="s">
        <v>2461</v>
      </c>
      <c r="C561" s="125">
        <v>45.454623109999993</v>
      </c>
      <c r="D561" s="126">
        <v>18</v>
      </c>
      <c r="E561" s="57"/>
      <c r="F561" s="131">
        <f t="shared" si="28"/>
        <v>2.900648550924714E-2</v>
      </c>
      <c r="G561" s="131">
        <f t="shared" si="29"/>
        <v>7.03125E-2</v>
      </c>
    </row>
    <row r="562" spans="1:7" customFormat="1" x14ac:dyDescent="0.25">
      <c r="A562" s="51" t="s">
        <v>2164</v>
      </c>
      <c r="B562" s="68" t="s">
        <v>2462</v>
      </c>
      <c r="C562" s="125">
        <v>0</v>
      </c>
      <c r="D562" s="126">
        <v>0</v>
      </c>
      <c r="E562" s="57"/>
      <c r="F562" s="131">
        <f t="shared" si="28"/>
        <v>0</v>
      </c>
      <c r="G562" s="131">
        <f t="shared" si="29"/>
        <v>0</v>
      </c>
    </row>
    <row r="563" spans="1:7" customFormat="1" hidden="1" x14ac:dyDescent="0.25">
      <c r="A563" s="51" t="s">
        <v>2165</v>
      </c>
      <c r="B563" s="68" t="s">
        <v>573</v>
      </c>
      <c r="C563" s="125">
        <v>0</v>
      </c>
      <c r="D563" s="126">
        <v>0</v>
      </c>
      <c r="E563" s="57"/>
      <c r="F563" s="131">
        <f t="shared" si="28"/>
        <v>0</v>
      </c>
      <c r="G563" s="131">
        <f t="shared" si="29"/>
        <v>0</v>
      </c>
    </row>
    <row r="564" spans="1:7" customFormat="1" hidden="1" x14ac:dyDescent="0.25">
      <c r="A564" s="51" t="s">
        <v>2166</v>
      </c>
      <c r="B564" s="68" t="s">
        <v>573</v>
      </c>
      <c r="C564" s="125">
        <v>0</v>
      </c>
      <c r="D564" s="126">
        <v>0</v>
      </c>
      <c r="E564" s="57"/>
      <c r="F564" s="131">
        <f t="shared" si="28"/>
        <v>0</v>
      </c>
      <c r="G564" s="131">
        <f t="shared" si="29"/>
        <v>0</v>
      </c>
    </row>
    <row r="565" spans="1:7" customFormat="1" hidden="1" x14ac:dyDescent="0.25">
      <c r="A565" s="51" t="s">
        <v>2167</v>
      </c>
      <c r="B565" s="68" t="s">
        <v>573</v>
      </c>
      <c r="C565" s="125">
        <v>0</v>
      </c>
      <c r="D565" s="126">
        <v>0</v>
      </c>
      <c r="E565" s="57"/>
      <c r="F565" s="131">
        <f t="shared" si="28"/>
        <v>0</v>
      </c>
      <c r="G565" s="131">
        <f t="shared" si="29"/>
        <v>0</v>
      </c>
    </row>
    <row r="566" spans="1:7" customFormat="1" x14ac:dyDescent="0.25">
      <c r="A566" s="51" t="s">
        <v>2168</v>
      </c>
      <c r="B566" s="68" t="s">
        <v>1651</v>
      </c>
      <c r="C566" s="125">
        <v>189.31370197999999</v>
      </c>
      <c r="D566" s="126">
        <v>32</v>
      </c>
      <c r="E566" s="57"/>
      <c r="F566" s="131">
        <f t="shared" si="28"/>
        <v>0.12080894697764445</v>
      </c>
      <c r="G566" s="131">
        <f t="shared" si="29"/>
        <v>0.125</v>
      </c>
    </row>
    <row r="567" spans="1:7" customFormat="1" x14ac:dyDescent="0.25">
      <c r="A567" s="51" t="s">
        <v>2169</v>
      </c>
      <c r="B567" s="68" t="s">
        <v>139</v>
      </c>
      <c r="C567" s="125">
        <f>SUM(C549:C566)</f>
        <v>1567.0503445000002</v>
      </c>
      <c r="D567" s="126">
        <f>SUM(D549:D566)</f>
        <v>256</v>
      </c>
      <c r="E567" s="57"/>
      <c r="F567" s="122">
        <f>SUM(F549:F566)</f>
        <v>0.99999999999999978</v>
      </c>
      <c r="G567" s="122">
        <f>SUM(G549:G566)</f>
        <v>1</v>
      </c>
    </row>
    <row r="568" spans="1:7" customFormat="1" hidden="1" x14ac:dyDescent="0.25">
      <c r="A568" s="51" t="s">
        <v>2170</v>
      </c>
      <c r="B568" s="68"/>
      <c r="C568" s="51"/>
      <c r="D568" s="51"/>
      <c r="E568" s="57"/>
      <c r="F568" s="57"/>
      <c r="G568" s="57"/>
    </row>
    <row r="569" spans="1:7" customFormat="1" hidden="1" x14ac:dyDescent="0.25">
      <c r="A569" s="51" t="s">
        <v>2171</v>
      </c>
      <c r="B569" s="68"/>
      <c r="C569" s="51"/>
      <c r="D569" s="51"/>
      <c r="E569" s="57"/>
      <c r="F569" s="57"/>
      <c r="G569" s="57"/>
    </row>
    <row r="570" spans="1:7" customFormat="1" hidden="1" x14ac:dyDescent="0.25">
      <c r="A570" s="51" t="s">
        <v>2172</v>
      </c>
      <c r="B570" s="68"/>
      <c r="C570" s="51"/>
      <c r="D570" s="51"/>
      <c r="E570" s="57"/>
      <c r="F570" s="57"/>
      <c r="G570" s="57"/>
    </row>
    <row r="571" spans="1:7" customFormat="1" x14ac:dyDescent="0.25">
      <c r="A571" s="130"/>
      <c r="B571" s="130" t="s">
        <v>2065</v>
      </c>
      <c r="C571" s="70" t="s">
        <v>109</v>
      </c>
      <c r="D571" s="70" t="s">
        <v>1260</v>
      </c>
      <c r="E571" s="70"/>
      <c r="F571" s="70" t="s">
        <v>481</v>
      </c>
      <c r="G571" s="70" t="s">
        <v>1568</v>
      </c>
    </row>
    <row r="572" spans="1:7" customFormat="1" x14ac:dyDescent="0.25">
      <c r="A572" s="51" t="s">
        <v>2173</v>
      </c>
      <c r="B572" s="68" t="s">
        <v>1251</v>
      </c>
      <c r="C572" s="125">
        <v>322.22335412000001</v>
      </c>
      <c r="D572" s="126">
        <v>87</v>
      </c>
      <c r="E572" s="57"/>
      <c r="F572" s="131">
        <f>IF($C$585=0,"",IF(C572="[for completion]","",IF(C572="","",C572/$C$585)))</f>
        <v>0.20562412385213577</v>
      </c>
      <c r="G572" s="131">
        <f>IF($D$585=0,"",IF(D572="[for completion]","",IF(D572="","",D572/$D$585)))</f>
        <v>0.34523809523809523</v>
      </c>
    </row>
    <row r="573" spans="1:7" customFormat="1" x14ac:dyDescent="0.25">
      <c r="A573" s="51" t="s">
        <v>2174</v>
      </c>
      <c r="B573" s="68" t="s">
        <v>1252</v>
      </c>
      <c r="C573" s="125">
        <v>115.51936659999998</v>
      </c>
      <c r="D573" s="126">
        <v>38</v>
      </c>
      <c r="E573" s="57"/>
      <c r="F573" s="131">
        <f>IF($C$585=0,"",IF(C573="[for completion]","",IF(C573="","",C573/$C$585)))</f>
        <v>7.3717712392232584E-2</v>
      </c>
      <c r="G573" s="131">
        <f>IF($D$585=0,"",IF(D573="[for completion]","",IF(D573="","",D573/$D$585)))</f>
        <v>0.15079365079365079</v>
      </c>
    </row>
    <row r="574" spans="1:7" customFormat="1" x14ac:dyDescent="0.25">
      <c r="A574" s="51" t="s">
        <v>2175</v>
      </c>
      <c r="B574" s="68" t="s">
        <v>1891</v>
      </c>
      <c r="C574" s="125">
        <v>14.692783330000001</v>
      </c>
      <c r="D574" s="126">
        <v>9</v>
      </c>
      <c r="E574" s="57"/>
      <c r="F574" s="131">
        <f>IF($C$585=0,"",IF(C574="[for completion]","",IF(C574="","",C574/$C$585)))</f>
        <v>9.3760761302713862E-3</v>
      </c>
      <c r="G574" s="131">
        <f>IF($D$585=0,"",IF(D574="[for completion]","",IF(D574="","",D574/$D$585)))</f>
        <v>3.5714285714285712E-2</v>
      </c>
    </row>
    <row r="575" spans="1:7" customFormat="1" x14ac:dyDescent="0.25">
      <c r="A575" s="51" t="s">
        <v>2176</v>
      </c>
      <c r="B575" s="68" t="s">
        <v>1253</v>
      </c>
      <c r="C575" s="125">
        <v>286.70733988000001</v>
      </c>
      <c r="D575" s="126">
        <v>22</v>
      </c>
      <c r="E575" s="57"/>
      <c r="F575" s="131">
        <f>IF($C$585=0,"",IF(C575="[for completion]","",IF(C575="","",C575/$C$585)))</f>
        <v>0.18295987801941357</v>
      </c>
      <c r="G575" s="131">
        <f>IF($D$585=0,"",IF(D575="[for completion]","",IF(D575="","",D575/$D$585)))</f>
        <v>8.7301587301587297E-2</v>
      </c>
    </row>
    <row r="576" spans="1:7" customFormat="1" x14ac:dyDescent="0.25">
      <c r="A576" s="51" t="s">
        <v>2177</v>
      </c>
      <c r="B576" s="68" t="s">
        <v>1254</v>
      </c>
      <c r="C576" s="125">
        <v>53.171476239999997</v>
      </c>
      <c r="D576" s="126">
        <v>24</v>
      </c>
      <c r="E576" s="57"/>
      <c r="F576" s="131">
        <f>IF($C$585=0,"",IF(C576="[for completion]","",IF(C576="","",C576/$C$585)))</f>
        <v>3.3930930443058269E-2</v>
      </c>
      <c r="G576" s="131">
        <f>IF($D$585=0,"",IF(D576="[for completion]","",IF(D576="","",D576/$D$585)))</f>
        <v>9.5238095238095233E-2</v>
      </c>
    </row>
    <row r="577" spans="1:7" customFormat="1" x14ac:dyDescent="0.25">
      <c r="A577" s="51" t="s">
        <v>2178</v>
      </c>
      <c r="B577" s="68" t="s">
        <v>1255</v>
      </c>
      <c r="C577" s="125">
        <v>68.696706000000006</v>
      </c>
      <c r="D577" s="126">
        <v>17</v>
      </c>
      <c r="E577" s="57"/>
      <c r="F577" s="131">
        <f t="shared" ref="F577:F584" si="30">IF($C$585=0,"",IF(C577="[for completion]","",IF(C577="","",C577/$C$585)))</f>
        <v>4.3838225262583456E-2</v>
      </c>
      <c r="G577" s="131">
        <f t="shared" ref="G577:G584" si="31">IF($D$585=0,"",IF(D577="[for completion]","",IF(D577="","",D577/$D$585)))</f>
        <v>6.7460317460317457E-2</v>
      </c>
    </row>
    <row r="578" spans="1:7" customFormat="1" x14ac:dyDescent="0.25">
      <c r="A578" s="51" t="s">
        <v>2179</v>
      </c>
      <c r="B578" s="68" t="s">
        <v>1256</v>
      </c>
      <c r="C578" s="125">
        <v>59.067378080000005</v>
      </c>
      <c r="D578" s="126">
        <v>11</v>
      </c>
      <c r="E578" s="57"/>
      <c r="F578" s="131">
        <f t="shared" si="30"/>
        <v>3.7693350623554271E-2</v>
      </c>
      <c r="G578" s="131">
        <f t="shared" si="31"/>
        <v>4.3650793650793648E-2</v>
      </c>
    </row>
    <row r="579" spans="1:7" customFormat="1" x14ac:dyDescent="0.25">
      <c r="A579" s="51" t="s">
        <v>2180</v>
      </c>
      <c r="B579" s="68" t="s">
        <v>1257</v>
      </c>
      <c r="C579" s="125">
        <v>56.154739310000004</v>
      </c>
      <c r="D579" s="126">
        <v>9</v>
      </c>
      <c r="E579" s="57"/>
      <c r="F579" s="131">
        <f t="shared" si="30"/>
        <v>3.5834674684888532E-2</v>
      </c>
      <c r="G579" s="131">
        <f t="shared" si="31"/>
        <v>3.5714285714285712E-2</v>
      </c>
    </row>
    <row r="580" spans="1:7" customFormat="1" x14ac:dyDescent="0.25">
      <c r="A580" s="51" t="s">
        <v>2181</v>
      </c>
      <c r="B580" s="68" t="s">
        <v>2263</v>
      </c>
      <c r="C580" s="125">
        <v>188.01589670000001</v>
      </c>
      <c r="D580" s="51">
        <v>15</v>
      </c>
      <c r="E580" s="57"/>
      <c r="F580" s="131">
        <f t="shared" si="30"/>
        <v>0.1199807634514706</v>
      </c>
      <c r="G580" s="131">
        <f t="shared" si="31"/>
        <v>5.9523809523809521E-2</v>
      </c>
    </row>
    <row r="581" spans="1:7" customFormat="1" x14ac:dyDescent="0.25">
      <c r="A581" s="51" t="s">
        <v>2182</v>
      </c>
      <c r="B581" s="51" t="s">
        <v>2266</v>
      </c>
      <c r="C581" s="125">
        <v>258.46150659</v>
      </c>
      <c r="D581" s="51">
        <v>7</v>
      </c>
      <c r="F581" s="131">
        <f t="shared" si="30"/>
        <v>0.16493503702490653</v>
      </c>
      <c r="G581" s="131">
        <f t="shared" si="31"/>
        <v>2.7777777777777776E-2</v>
      </c>
    </row>
    <row r="582" spans="1:7" customFormat="1" x14ac:dyDescent="0.25">
      <c r="A582" s="51" t="s">
        <v>2183</v>
      </c>
      <c r="B582" s="51" t="s">
        <v>2264</v>
      </c>
      <c r="C582" s="125">
        <v>132.22638899</v>
      </c>
      <c r="D582" s="51">
        <v>5</v>
      </c>
      <c r="F582" s="131">
        <f t="shared" si="30"/>
        <v>8.4379158240885738E-2</v>
      </c>
      <c r="G582" s="131">
        <f t="shared" si="31"/>
        <v>1.984126984126984E-2</v>
      </c>
    </row>
    <row r="583" spans="1:7" customFormat="1" x14ac:dyDescent="0.25">
      <c r="A583" s="51" t="s">
        <v>2275</v>
      </c>
      <c r="B583" s="68" t="s">
        <v>2265</v>
      </c>
      <c r="C583" s="125">
        <v>2.1581689000000002</v>
      </c>
      <c r="D583" s="51">
        <v>2</v>
      </c>
      <c r="E583" s="57"/>
      <c r="F583" s="131">
        <f t="shared" si="30"/>
        <v>1.3772173354702328E-3</v>
      </c>
      <c r="G583" s="131">
        <f t="shared" si="31"/>
        <v>7.9365079365079361E-3</v>
      </c>
    </row>
    <row r="584" spans="1:7" customFormat="1" x14ac:dyDescent="0.25">
      <c r="A584" s="51" t="s">
        <v>2276</v>
      </c>
      <c r="B584" s="51" t="s">
        <v>1651</v>
      </c>
      <c r="C584" s="125">
        <v>9.9552397600000013</v>
      </c>
      <c r="D584" s="126">
        <v>6</v>
      </c>
      <c r="E584" s="57"/>
      <c r="F584" s="131">
        <f t="shared" si="30"/>
        <v>6.3528525391291293E-3</v>
      </c>
      <c r="G584" s="131">
        <f t="shared" si="31"/>
        <v>2.3809523809523808E-2</v>
      </c>
    </row>
    <row r="585" spans="1:7" customFormat="1" x14ac:dyDescent="0.25">
      <c r="A585" s="51" t="s">
        <v>2277</v>
      </c>
      <c r="B585" s="68" t="s">
        <v>139</v>
      </c>
      <c r="C585" s="125">
        <f>SUM(C572:C584)</f>
        <v>1567.0503444999999</v>
      </c>
      <c r="D585" s="126">
        <f>SUM(D572:D584)</f>
        <v>252</v>
      </c>
      <c r="E585" s="57"/>
      <c r="F585" s="122">
        <f>SUM(F572:F584)</f>
        <v>1</v>
      </c>
      <c r="G585" s="122">
        <f>SUM(G572:G584)</f>
        <v>1</v>
      </c>
    </row>
    <row r="586" spans="1:7" customFormat="1" hidden="1" x14ac:dyDescent="0.25">
      <c r="A586" s="51" t="s">
        <v>2184</v>
      </c>
      <c r="B586" s="68"/>
      <c r="C586" s="125"/>
      <c r="D586" s="126"/>
      <c r="E586" s="57"/>
      <c r="F586" s="131"/>
      <c r="G586" s="131"/>
    </row>
    <row r="587" spans="1:7" customFormat="1" hidden="1" x14ac:dyDescent="0.25">
      <c r="A587" s="51" t="s">
        <v>2278</v>
      </c>
      <c r="B587" s="68"/>
      <c r="C587" s="125"/>
      <c r="D587" s="126"/>
      <c r="E587" s="57"/>
      <c r="F587" s="131"/>
      <c r="G587" s="131"/>
    </row>
    <row r="588" spans="1:7" customFormat="1" hidden="1" x14ac:dyDescent="0.25">
      <c r="A588" s="51" t="s">
        <v>2279</v>
      </c>
      <c r="B588" s="68"/>
      <c r="C588" s="125"/>
      <c r="D588" s="126"/>
      <c r="E588" s="57"/>
      <c r="F588" s="131"/>
      <c r="G588" s="131"/>
    </row>
    <row r="589" spans="1:7" customFormat="1" hidden="1" x14ac:dyDescent="0.25">
      <c r="A589" s="51" t="s">
        <v>2280</v>
      </c>
      <c r="B589" s="68"/>
      <c r="C589" s="125"/>
      <c r="D589" s="126"/>
      <c r="E589" s="57"/>
      <c r="F589" s="131"/>
      <c r="G589" s="131"/>
    </row>
    <row r="590" spans="1:7" customFormat="1" hidden="1" x14ac:dyDescent="0.25">
      <c r="A590" s="51" t="s">
        <v>2281</v>
      </c>
      <c r="B590" s="68"/>
      <c r="C590" s="125"/>
      <c r="D590" s="126"/>
      <c r="E590" s="57"/>
      <c r="F590" s="131"/>
      <c r="G590" s="131"/>
    </row>
    <row r="591" spans="1:7" customFormat="1" hidden="1" x14ac:dyDescent="0.25">
      <c r="A591" s="51" t="s">
        <v>2282</v>
      </c>
      <c r="B591" s="68"/>
      <c r="C591" s="125"/>
      <c r="D591" s="126"/>
      <c r="E591" s="57"/>
      <c r="F591" s="131" t="str">
        <f>IF($C$585=0,"",IF(C591="[for completion]","",IF(C591="","",C591/$C$585)))</f>
        <v/>
      </c>
      <c r="G591" s="131" t="str">
        <f>IF($D$585=0,"",IF(D591="[for completion]","",IF(D591="","",D591/$D$585)))</f>
        <v/>
      </c>
    </row>
    <row r="592" spans="1:7" customFormat="1" hidden="1" x14ac:dyDescent="0.25">
      <c r="A592" s="51" t="s">
        <v>2283</v>
      </c>
    </row>
    <row r="593" spans="1:7" customFormat="1" hidden="1" x14ac:dyDescent="0.25">
      <c r="A593" s="51" t="s">
        <v>2284</v>
      </c>
    </row>
    <row r="594" spans="1:7" hidden="1" x14ac:dyDescent="0.25">
      <c r="A594" s="51" t="s">
        <v>2285</v>
      </c>
    </row>
    <row r="595" spans="1:7" hidden="1" x14ac:dyDescent="0.25">
      <c r="A595" s="51" t="s">
        <v>2291</v>
      </c>
    </row>
    <row r="596" spans="1:7" x14ac:dyDescent="0.25">
      <c r="A596" s="130"/>
      <c r="B596" s="130" t="s">
        <v>2066</v>
      </c>
      <c r="C596" s="70" t="s">
        <v>109</v>
      </c>
      <c r="D596" s="70" t="s">
        <v>1260</v>
      </c>
      <c r="E596" s="70"/>
      <c r="F596" s="70" t="s">
        <v>480</v>
      </c>
      <c r="G596" s="70" t="s">
        <v>1568</v>
      </c>
    </row>
    <row r="597" spans="1:7" x14ac:dyDescent="0.25">
      <c r="A597" s="51" t="s">
        <v>2185</v>
      </c>
      <c r="B597" s="68" t="s">
        <v>1798</v>
      </c>
      <c r="C597" s="125">
        <v>2.1581689000000002</v>
      </c>
      <c r="D597" s="126">
        <v>2</v>
      </c>
      <c r="E597" s="57"/>
      <c r="F597" s="131">
        <f>IF($C$601=0,"",IF(C597="[for completion]","",IF(C597="","",C597/$C$601)))</f>
        <v>1.3772173354702321E-3</v>
      </c>
      <c r="G597" s="131">
        <f>IF($D$601=0,"",IF(D597="[for completion]","",IF(D597="","",D597/$D$601)))</f>
        <v>7.9365079365079361E-3</v>
      </c>
    </row>
    <row r="598" spans="1:7" x14ac:dyDescent="0.25">
      <c r="A598" s="51" t="s">
        <v>2186</v>
      </c>
      <c r="B598" s="144" t="s">
        <v>1799</v>
      </c>
      <c r="C598" s="125">
        <v>1564.8921756000007</v>
      </c>
      <c r="D598" s="126">
        <v>250</v>
      </c>
      <c r="E598" s="57"/>
      <c r="F598" s="131">
        <f>IF($C$601=0,"",IF(C598="[for completion]","",IF(C598="","",C598/$C$601)))</f>
        <v>0.99862278266452975</v>
      </c>
      <c r="G598" s="131">
        <f>IF($D$601=0,"",IF(D598="[for completion]","",IF(D598="","",D598/$D$601)))</f>
        <v>0.99206349206349209</v>
      </c>
    </row>
    <row r="599" spans="1:7" x14ac:dyDescent="0.25">
      <c r="A599" s="51" t="s">
        <v>2187</v>
      </c>
      <c r="B599" s="68" t="s">
        <v>1259</v>
      </c>
      <c r="C599" s="125">
        <v>0</v>
      </c>
      <c r="D599" s="126">
        <v>0</v>
      </c>
      <c r="E599" s="57"/>
      <c r="F599" s="131">
        <f>IF($C$601=0,"",IF(C599="[for completion]","",IF(C599="","",C599/$C$601)))</f>
        <v>0</v>
      </c>
      <c r="G599" s="131">
        <f>IF($D$601=0,"",IF(D599="[for completion]","",IF(D599="","",D599/$D$601)))</f>
        <v>0</v>
      </c>
    </row>
    <row r="600" spans="1:7" x14ac:dyDescent="0.25">
      <c r="A600" s="51" t="s">
        <v>2188</v>
      </c>
      <c r="B600" s="51" t="s">
        <v>1651</v>
      </c>
      <c r="C600" s="125">
        <v>0</v>
      </c>
      <c r="D600" s="126">
        <v>0</v>
      </c>
      <c r="E600" s="57"/>
      <c r="F600" s="131">
        <f>IF($C$601=0,"",IF(C600="[for completion]","",IF(C600="","",C600/$C$601)))</f>
        <v>0</v>
      </c>
      <c r="G600" s="131">
        <f>IF($D$601=0,"",IF(D600="[for completion]","",IF(D600="","",D600/$D$601)))</f>
        <v>0</v>
      </c>
    </row>
    <row r="601" spans="1:7" x14ac:dyDescent="0.25">
      <c r="A601" s="51" t="s">
        <v>2189</v>
      </c>
      <c r="B601" s="68" t="s">
        <v>139</v>
      </c>
      <c r="C601" s="125">
        <f>SUM(C597:C600)</f>
        <v>1567.0503445000006</v>
      </c>
      <c r="D601" s="126">
        <f>SUM(D597:D600)</f>
        <v>252</v>
      </c>
      <c r="E601" s="57"/>
      <c r="F601" s="122">
        <f>SUM(F597:F600)</f>
        <v>1</v>
      </c>
      <c r="G601" s="122">
        <f>SUM(G597:G600)</f>
        <v>1</v>
      </c>
    </row>
    <row r="603" spans="1:7" x14ac:dyDescent="0.25">
      <c r="A603" s="130"/>
      <c r="B603" s="130" t="s">
        <v>2366</v>
      </c>
      <c r="C603" s="130" t="s">
        <v>2253</v>
      </c>
      <c r="D603" s="130" t="s">
        <v>2256</v>
      </c>
      <c r="E603" s="130"/>
      <c r="F603" s="130" t="s">
        <v>2255</v>
      </c>
      <c r="G603" s="130"/>
    </row>
    <row r="604" spans="1:7" x14ac:dyDescent="0.25">
      <c r="A604" s="51" t="s">
        <v>2192</v>
      </c>
      <c r="B604" s="68" t="s">
        <v>770</v>
      </c>
      <c r="C604" s="149" t="s">
        <v>815</v>
      </c>
      <c r="D604" s="149">
        <v>30.455622898897175</v>
      </c>
      <c r="E604" s="178"/>
      <c r="F604" s="149" t="s">
        <v>815</v>
      </c>
      <c r="G604" s="131" t="str">
        <f>IF($D$622=0,"",IF(D604="[for completion]","",IF(D604="","",D604/$D$622)))</f>
        <v/>
      </c>
    </row>
    <row r="605" spans="1:7" x14ac:dyDescent="0.25">
      <c r="A605" s="51" t="s">
        <v>2193</v>
      </c>
      <c r="B605" s="68" t="s">
        <v>771</v>
      </c>
      <c r="C605" s="148" t="s">
        <v>815</v>
      </c>
      <c r="D605" s="149">
        <v>172.95453258983494</v>
      </c>
      <c r="E605" s="178"/>
      <c r="F605" s="149" t="s">
        <v>815</v>
      </c>
      <c r="G605" s="131" t="str">
        <f t="shared" ref="G605:G622" si="32">IF($D$622=0,"",IF(D605="[for completion]","",IF(D605="","",D605/$D$622)))</f>
        <v/>
      </c>
    </row>
    <row r="606" spans="1:7" x14ac:dyDescent="0.25">
      <c r="A606" s="51" t="s">
        <v>2194</v>
      </c>
      <c r="B606" s="68" t="s">
        <v>772</v>
      </c>
      <c r="C606" s="149" t="s">
        <v>815</v>
      </c>
      <c r="D606" s="149">
        <v>0.90973236485516851</v>
      </c>
      <c r="E606" s="178"/>
      <c r="F606" s="149" t="s">
        <v>815</v>
      </c>
      <c r="G606" s="131" t="str">
        <f t="shared" si="32"/>
        <v/>
      </c>
    </row>
    <row r="607" spans="1:7" x14ac:dyDescent="0.25">
      <c r="A607" s="51" t="s">
        <v>2195</v>
      </c>
      <c r="B607" s="68" t="s">
        <v>773</v>
      </c>
      <c r="C607" s="149" t="s">
        <v>815</v>
      </c>
      <c r="D607" s="149">
        <v>0</v>
      </c>
      <c r="E607" s="178"/>
      <c r="F607" s="149" t="s">
        <v>815</v>
      </c>
      <c r="G607" s="131" t="str">
        <f t="shared" si="32"/>
        <v/>
      </c>
    </row>
    <row r="608" spans="1:7" x14ac:dyDescent="0.25">
      <c r="A608" s="51" t="s">
        <v>2196</v>
      </c>
      <c r="B608" s="68" t="s">
        <v>774</v>
      </c>
      <c r="C608" s="149" t="s">
        <v>815</v>
      </c>
      <c r="D608" s="149">
        <v>264.89311547229954</v>
      </c>
      <c r="E608" s="178"/>
      <c r="F608" s="149" t="s">
        <v>815</v>
      </c>
      <c r="G608" s="131" t="str">
        <f t="shared" si="32"/>
        <v/>
      </c>
    </row>
    <row r="609" spans="1:7" x14ac:dyDescent="0.25">
      <c r="A609" s="51" t="s">
        <v>2197</v>
      </c>
      <c r="B609" s="68" t="s">
        <v>775</v>
      </c>
      <c r="C609" s="149" t="s">
        <v>815</v>
      </c>
      <c r="D609" s="149">
        <v>4059.5676154980174</v>
      </c>
      <c r="E609" s="178"/>
      <c r="F609" s="149" t="s">
        <v>815</v>
      </c>
      <c r="G609" s="131" t="str">
        <f t="shared" si="32"/>
        <v/>
      </c>
    </row>
    <row r="610" spans="1:7" x14ac:dyDescent="0.25">
      <c r="A610" s="51" t="s">
        <v>2198</v>
      </c>
      <c r="B610" s="68" t="s">
        <v>776</v>
      </c>
      <c r="C610" s="149" t="s">
        <v>815</v>
      </c>
      <c r="D610" s="149">
        <v>0</v>
      </c>
      <c r="E610" s="178"/>
      <c r="F610" s="149" t="s">
        <v>815</v>
      </c>
      <c r="G610" s="131" t="str">
        <f t="shared" si="32"/>
        <v/>
      </c>
    </row>
    <row r="611" spans="1:7" x14ac:dyDescent="0.25">
      <c r="A611" s="51" t="s">
        <v>2199</v>
      </c>
      <c r="B611" s="68" t="s">
        <v>1791</v>
      </c>
      <c r="C611" s="149" t="s">
        <v>815</v>
      </c>
      <c r="D611" s="149">
        <v>0</v>
      </c>
      <c r="E611" s="178"/>
      <c r="F611" s="149" t="s">
        <v>815</v>
      </c>
      <c r="G611" s="131" t="str">
        <f t="shared" si="32"/>
        <v/>
      </c>
    </row>
    <row r="612" spans="1:7" x14ac:dyDescent="0.25">
      <c r="A612" s="51" t="s">
        <v>2200</v>
      </c>
      <c r="B612" s="68" t="s">
        <v>1792</v>
      </c>
      <c r="C612" s="149" t="s">
        <v>815</v>
      </c>
      <c r="D612" s="149">
        <v>120.85906796000496</v>
      </c>
      <c r="E612" s="178"/>
      <c r="F612" s="149" t="s">
        <v>815</v>
      </c>
      <c r="G612" s="131" t="str">
        <f t="shared" si="32"/>
        <v/>
      </c>
    </row>
    <row r="613" spans="1:7" x14ac:dyDescent="0.25">
      <c r="A613" s="51" t="s">
        <v>2201</v>
      </c>
      <c r="B613" s="68" t="s">
        <v>1793</v>
      </c>
      <c r="C613" s="149" t="s">
        <v>815</v>
      </c>
      <c r="D613" s="149">
        <v>0</v>
      </c>
      <c r="E613" s="178"/>
      <c r="F613" s="149" t="s">
        <v>815</v>
      </c>
      <c r="G613" s="131" t="str">
        <f t="shared" si="32"/>
        <v/>
      </c>
    </row>
    <row r="614" spans="1:7" x14ac:dyDescent="0.25">
      <c r="A614" s="51" t="s">
        <v>2202</v>
      </c>
      <c r="B614" s="68" t="s">
        <v>777</v>
      </c>
      <c r="C614" s="149" t="s">
        <v>815</v>
      </c>
      <c r="D614" s="149">
        <v>0</v>
      </c>
      <c r="E614" s="178"/>
      <c r="F614" s="149" t="s">
        <v>815</v>
      </c>
      <c r="G614" s="131" t="str">
        <f t="shared" si="32"/>
        <v/>
      </c>
    </row>
    <row r="615" spans="1:7" x14ac:dyDescent="0.25">
      <c r="A615" s="51" t="s">
        <v>2203</v>
      </c>
      <c r="B615" s="68" t="s">
        <v>2358</v>
      </c>
      <c r="C615" s="149" t="s">
        <v>815</v>
      </c>
      <c r="D615" s="149">
        <v>0</v>
      </c>
      <c r="E615" s="178"/>
      <c r="F615" s="149" t="s">
        <v>815</v>
      </c>
      <c r="G615" s="131" t="str">
        <f t="shared" si="32"/>
        <v/>
      </c>
    </row>
    <row r="616" spans="1:7" x14ac:dyDescent="0.25">
      <c r="A616" s="51" t="s">
        <v>2204</v>
      </c>
      <c r="B616" s="68" t="s">
        <v>137</v>
      </c>
      <c r="C616" s="149" t="s">
        <v>815</v>
      </c>
      <c r="D616" s="149">
        <v>94.557644180159826</v>
      </c>
      <c r="E616" s="178"/>
      <c r="F616" s="149" t="s">
        <v>815</v>
      </c>
      <c r="G616" s="131" t="str">
        <f t="shared" si="32"/>
        <v/>
      </c>
    </row>
    <row r="617" spans="1:7" x14ac:dyDescent="0.25">
      <c r="A617" s="51" t="s">
        <v>2205</v>
      </c>
      <c r="B617" s="68" t="s">
        <v>1651</v>
      </c>
      <c r="C617" s="149" t="s">
        <v>815</v>
      </c>
      <c r="D617" s="149">
        <v>0</v>
      </c>
      <c r="E617" s="178"/>
      <c r="F617" s="149" t="s">
        <v>815</v>
      </c>
      <c r="G617" s="131" t="str">
        <f t="shared" si="32"/>
        <v/>
      </c>
    </row>
    <row r="618" spans="1:7" x14ac:dyDescent="0.25">
      <c r="A618" s="51" t="s">
        <v>2206</v>
      </c>
      <c r="B618" s="68" t="s">
        <v>139</v>
      </c>
      <c r="C618" s="125">
        <f>SUM(C604:C617)</f>
        <v>0</v>
      </c>
      <c r="D618" s="125">
        <f>SUM(D604:D617)</f>
        <v>4744.1973309640689</v>
      </c>
      <c r="E618" s="49"/>
      <c r="F618" s="125"/>
      <c r="G618" s="131" t="str">
        <f t="shared" si="32"/>
        <v/>
      </c>
    </row>
    <row r="619" spans="1:7" x14ac:dyDescent="0.25">
      <c r="A619" s="51" t="s">
        <v>2207</v>
      </c>
      <c r="B619" s="51" t="s">
        <v>2252</v>
      </c>
      <c r="C619"/>
      <c r="D619"/>
      <c r="E619"/>
      <c r="F619" s="149" t="s">
        <v>815</v>
      </c>
      <c r="G619" s="131" t="str">
        <f t="shared" si="32"/>
        <v/>
      </c>
    </row>
    <row r="620" spans="1:7" x14ac:dyDescent="0.25">
      <c r="A620" s="51" t="s">
        <v>2208</v>
      </c>
      <c r="B620" s="68"/>
      <c r="C620" s="125"/>
      <c r="D620" s="126"/>
      <c r="E620" s="49"/>
      <c r="F620" s="131"/>
      <c r="G620" s="131" t="str">
        <f t="shared" si="32"/>
        <v/>
      </c>
    </row>
    <row r="621" spans="1:7" x14ac:dyDescent="0.25">
      <c r="A621" s="51" t="s">
        <v>2209</v>
      </c>
      <c r="B621" s="68"/>
      <c r="C621" s="125"/>
      <c r="D621" s="126"/>
      <c r="E621" s="49"/>
      <c r="F621" s="131"/>
      <c r="G621" s="131" t="str">
        <f t="shared" si="32"/>
        <v/>
      </c>
    </row>
    <row r="622" spans="1:7" x14ac:dyDescent="0.25">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57"/>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449</v>
      </c>
      <c r="C2">
        <v>5799.1303013800207</v>
      </c>
    </row>
    <row r="3" spans="1:5" x14ac:dyDescent="0.25">
      <c r="A3" t="s">
        <v>2406</v>
      </c>
      <c r="B3" t="s">
        <v>451</v>
      </c>
      <c r="C3">
        <v>3589.7421386700012</v>
      </c>
    </row>
    <row r="4" spans="1:5" x14ac:dyDescent="0.25">
      <c r="A4" t="s">
        <v>2406</v>
      </c>
      <c r="B4" t="s">
        <v>471</v>
      </c>
      <c r="C4">
        <v>13518</v>
      </c>
      <c r="D4">
        <v>855</v>
      </c>
    </row>
    <row r="5" spans="1:5" x14ac:dyDescent="0.25">
      <c r="A5" t="s">
        <v>2406</v>
      </c>
      <c r="B5" t="s">
        <v>482</v>
      </c>
      <c r="C5">
        <v>5.9437763626034514E-2</v>
      </c>
      <c r="D5">
        <v>0.83092601178454872</v>
      </c>
      <c r="E5">
        <v>0.32803182913235868</v>
      </c>
    </row>
    <row r="6" spans="1:5" x14ac:dyDescent="0.25">
      <c r="A6" t="s">
        <v>2406</v>
      </c>
      <c r="B6" t="s">
        <v>508</v>
      </c>
    </row>
    <row r="7" spans="1:5" x14ac:dyDescent="0.25">
      <c r="A7" t="s">
        <v>2406</v>
      </c>
      <c r="B7" t="s">
        <v>510</v>
      </c>
      <c r="C7">
        <v>6.9266499824018534E-4</v>
      </c>
      <c r="E7">
        <v>4.2783141486355078E-4</v>
      </c>
    </row>
    <row r="8" spans="1:5" x14ac:dyDescent="0.25">
      <c r="A8" t="s">
        <v>2406</v>
      </c>
      <c r="B8" t="s">
        <v>512</v>
      </c>
      <c r="C8">
        <v>6.5973690901367516E-5</v>
      </c>
      <c r="E8">
        <v>4.0749305355133945E-5</v>
      </c>
    </row>
    <row r="9" spans="1:5" x14ac:dyDescent="0.25">
      <c r="A9" t="s">
        <v>2406</v>
      </c>
      <c r="B9" t="s">
        <v>541</v>
      </c>
      <c r="C9">
        <v>4.2150832124229183E-3</v>
      </c>
      <c r="E9">
        <v>2.6034880051975405E-3</v>
      </c>
    </row>
    <row r="10" spans="1:5" x14ac:dyDescent="0.25">
      <c r="A10" t="s">
        <v>2406</v>
      </c>
      <c r="B10" t="s">
        <v>543</v>
      </c>
      <c r="D10">
        <v>0.55100057987252282</v>
      </c>
      <c r="E10">
        <v>0.21066959985127473</v>
      </c>
    </row>
    <row r="11" spans="1:5" x14ac:dyDescent="0.25">
      <c r="A11" t="s">
        <v>2406</v>
      </c>
      <c r="B11" t="s">
        <v>552</v>
      </c>
      <c r="D11">
        <v>0.26325010641297003</v>
      </c>
      <c r="E11">
        <v>0.10065106390932764</v>
      </c>
    </row>
    <row r="12" spans="1:5" x14ac:dyDescent="0.25">
      <c r="A12" t="s">
        <v>2406</v>
      </c>
      <c r="B12" t="s">
        <v>504</v>
      </c>
      <c r="C12">
        <v>0.99502627809843558</v>
      </c>
      <c r="D12">
        <v>0.18574931371450712</v>
      </c>
      <c r="E12">
        <v>0.68560726751398149</v>
      </c>
    </row>
    <row r="13" spans="1:5" x14ac:dyDescent="0.25">
      <c r="A13" t="s">
        <v>2406</v>
      </c>
      <c r="B13" t="s">
        <v>572</v>
      </c>
      <c r="C13">
        <v>0.21664307067507074</v>
      </c>
      <c r="D13">
        <v>0.10346179048781855</v>
      </c>
      <c r="E13">
        <v>0.20491905955467676</v>
      </c>
    </row>
    <row r="14" spans="1:5" x14ac:dyDescent="0.25">
      <c r="A14" t="s">
        <v>2406</v>
      </c>
      <c r="B14" t="s">
        <v>574</v>
      </c>
      <c r="C14">
        <v>0.2187763887014863</v>
      </c>
      <c r="D14">
        <v>0.16587039035974169</v>
      </c>
      <c r="E14">
        <v>0.21329606093113454</v>
      </c>
    </row>
    <row r="15" spans="1:5" x14ac:dyDescent="0.25">
      <c r="A15" t="s">
        <v>2406</v>
      </c>
      <c r="B15" t="s">
        <v>575</v>
      </c>
      <c r="C15">
        <v>0.10578230923345132</v>
      </c>
      <c r="D15">
        <v>0.11697742664690071</v>
      </c>
      <c r="E15">
        <v>0.10694196815259632</v>
      </c>
    </row>
    <row r="16" spans="1:5" x14ac:dyDescent="0.25">
      <c r="A16" t="s">
        <v>2406</v>
      </c>
      <c r="B16" t="s">
        <v>576</v>
      </c>
      <c r="C16">
        <v>0.19730848933157599</v>
      </c>
      <c r="D16">
        <v>0.26741571728134489</v>
      </c>
      <c r="E16">
        <v>0.20457062595649519</v>
      </c>
    </row>
    <row r="17" spans="1:5" x14ac:dyDescent="0.25">
      <c r="A17" t="s">
        <v>2406</v>
      </c>
      <c r="B17" t="s">
        <v>577</v>
      </c>
      <c r="C17">
        <v>0.26148974205841563</v>
      </c>
      <c r="D17">
        <v>0.34627467522419414</v>
      </c>
      <c r="E17">
        <v>0.27027228540509712</v>
      </c>
    </row>
    <row r="18" spans="1:5" x14ac:dyDescent="0.25">
      <c r="A18" t="s">
        <v>2406</v>
      </c>
      <c r="B18" t="s">
        <v>605</v>
      </c>
      <c r="C18">
        <v>0.19314694171356314</v>
      </c>
      <c r="D18">
        <v>1.7970594939139776E-2</v>
      </c>
      <c r="E18">
        <v>0.12617000516131116</v>
      </c>
    </row>
    <row r="19" spans="1:5" x14ac:dyDescent="0.25">
      <c r="A19" t="s">
        <v>2406</v>
      </c>
      <c r="B19" t="s">
        <v>617</v>
      </c>
      <c r="C19">
        <v>0.13329448576729774</v>
      </c>
      <c r="D19">
        <v>0.82420251041379533</v>
      </c>
      <c r="E19">
        <v>0.39745630773849688</v>
      </c>
    </row>
    <row r="20" spans="1:5" x14ac:dyDescent="0.25">
      <c r="A20" t="s">
        <v>2406</v>
      </c>
      <c r="B20" t="s">
        <v>619</v>
      </c>
      <c r="C20">
        <v>0.86670551423270226</v>
      </c>
      <c r="D20">
        <v>0.17579748958620475</v>
      </c>
      <c r="E20">
        <v>0.60254369226150306</v>
      </c>
    </row>
    <row r="21" spans="1:5" x14ac:dyDescent="0.25">
      <c r="A21" t="s">
        <v>2406</v>
      </c>
      <c r="B21" t="s">
        <v>629</v>
      </c>
    </row>
    <row r="22" spans="1:5" x14ac:dyDescent="0.25">
      <c r="A22" t="s">
        <v>2406</v>
      </c>
      <c r="B22" t="s">
        <v>631</v>
      </c>
    </row>
    <row r="23" spans="1:5" x14ac:dyDescent="0.25">
      <c r="A23" t="s">
        <v>2406</v>
      </c>
      <c r="B23" t="s">
        <v>633</v>
      </c>
    </row>
    <row r="24" spans="1:5" x14ac:dyDescent="0.25">
      <c r="A24" t="s">
        <v>2406</v>
      </c>
      <c r="B24" t="s">
        <v>635</v>
      </c>
    </row>
    <row r="25" spans="1:5" x14ac:dyDescent="0.25">
      <c r="A25" t="s">
        <v>2406</v>
      </c>
      <c r="B25" t="s">
        <v>637</v>
      </c>
      <c r="C25">
        <v>1</v>
      </c>
      <c r="D25">
        <v>1</v>
      </c>
      <c r="E25">
        <v>1</v>
      </c>
    </row>
    <row r="26" spans="1:5" x14ac:dyDescent="0.25">
      <c r="A26" t="s">
        <v>2406</v>
      </c>
      <c r="B26" t="s">
        <v>644</v>
      </c>
      <c r="C26">
        <v>7.184124295342314E-3</v>
      </c>
      <c r="D26">
        <v>1.9583732252714493E-3</v>
      </c>
      <c r="E26">
        <v>5.1861102694607045E-3</v>
      </c>
    </row>
    <row r="27" spans="1:5" x14ac:dyDescent="0.25">
      <c r="A27" t="s">
        <v>2406</v>
      </c>
      <c r="B27" t="s">
        <v>656</v>
      </c>
      <c r="C27">
        <v>4747.6552514599816</v>
      </c>
      <c r="D27">
        <v>13370</v>
      </c>
    </row>
    <row r="28" spans="1:5" x14ac:dyDescent="0.25">
      <c r="A28" t="s">
        <v>2406</v>
      </c>
      <c r="B28" t="s">
        <v>657</v>
      </c>
      <c r="C28">
        <v>288.77536115000009</v>
      </c>
      <c r="D28">
        <v>92</v>
      </c>
    </row>
    <row r="29" spans="1:5" x14ac:dyDescent="0.25">
      <c r="A29" t="s">
        <v>2406</v>
      </c>
      <c r="B29" t="s">
        <v>658</v>
      </c>
      <c r="C29">
        <v>437.86135268000015</v>
      </c>
      <c r="D29">
        <v>47</v>
      </c>
    </row>
    <row r="30" spans="1:5" x14ac:dyDescent="0.25">
      <c r="A30" t="s">
        <v>2406</v>
      </c>
      <c r="B30" t="s">
        <v>659</v>
      </c>
      <c r="C30">
        <v>135.93933609000001</v>
      </c>
      <c r="D30">
        <v>6</v>
      </c>
    </row>
    <row r="31" spans="1:5" x14ac:dyDescent="0.25">
      <c r="A31" t="s">
        <v>2406</v>
      </c>
      <c r="B31" t="s">
        <v>660</v>
      </c>
      <c r="C31">
        <v>188.899</v>
      </c>
      <c r="D31">
        <v>3</v>
      </c>
    </row>
    <row r="32" spans="1:5" x14ac:dyDescent="0.25">
      <c r="A32" t="s">
        <v>2406</v>
      </c>
      <c r="B32" t="s">
        <v>661</v>
      </c>
      <c r="D32">
        <v>0</v>
      </c>
    </row>
    <row r="33" spans="1:4" x14ac:dyDescent="0.25">
      <c r="A33" t="s">
        <v>2406</v>
      </c>
      <c r="B33" t="s">
        <v>718</v>
      </c>
      <c r="C33">
        <v>0.35266631166329643</v>
      </c>
    </row>
    <row r="34" spans="1:4" x14ac:dyDescent="0.25">
      <c r="A34" t="s">
        <v>2406</v>
      </c>
      <c r="B34" t="s">
        <v>719</v>
      </c>
      <c r="C34">
        <v>5215.925551103418</v>
      </c>
    </row>
    <row r="35" spans="1:4" x14ac:dyDescent="0.25">
      <c r="A35" t="s">
        <v>2406</v>
      </c>
      <c r="B35" t="s">
        <v>720</v>
      </c>
      <c r="C35">
        <v>319.61336175159437</v>
      </c>
    </row>
    <row r="36" spans="1:4" x14ac:dyDescent="0.25">
      <c r="A36" t="s">
        <v>2406</v>
      </c>
      <c r="B36" t="s">
        <v>721</v>
      </c>
      <c r="C36">
        <v>148.70102423423006</v>
      </c>
    </row>
    <row r="37" spans="1:4" x14ac:dyDescent="0.25">
      <c r="A37" t="s">
        <v>2406</v>
      </c>
      <c r="B37" t="s">
        <v>722</v>
      </c>
      <c r="C37">
        <v>73.229058420565408</v>
      </c>
    </row>
    <row r="38" spans="1:4" x14ac:dyDescent="0.25">
      <c r="A38" t="s">
        <v>2406</v>
      </c>
      <c r="B38" t="s">
        <v>723</v>
      </c>
      <c r="C38">
        <v>33.67531050532228</v>
      </c>
    </row>
    <row r="39" spans="1:4" x14ac:dyDescent="0.25">
      <c r="A39" t="s">
        <v>2406</v>
      </c>
      <c r="B39" t="s">
        <v>724</v>
      </c>
      <c r="C39">
        <v>6.3747654548583368</v>
      </c>
    </row>
    <row r="40" spans="1:4" x14ac:dyDescent="0.25">
      <c r="A40" t="s">
        <v>2406</v>
      </c>
      <c r="B40" t="s">
        <v>725</v>
      </c>
      <c r="C40">
        <v>1.6112299099999998</v>
      </c>
    </row>
    <row r="41" spans="1:4" x14ac:dyDescent="0.25">
      <c r="A41" t="s">
        <v>2406</v>
      </c>
      <c r="B41" t="s">
        <v>726</v>
      </c>
      <c r="C41">
        <v>0</v>
      </c>
    </row>
    <row r="42" spans="1:4" x14ac:dyDescent="0.25">
      <c r="A42" t="s">
        <v>2406</v>
      </c>
      <c r="B42" t="s">
        <v>738</v>
      </c>
      <c r="C42">
        <v>0.74276166616483708</v>
      </c>
    </row>
    <row r="43" spans="1:4" x14ac:dyDescent="0.25">
      <c r="A43" t="s">
        <v>2406</v>
      </c>
      <c r="B43" t="s">
        <v>740</v>
      </c>
      <c r="C43">
        <v>3.1245986464018619E-2</v>
      </c>
    </row>
    <row r="44" spans="1:4" x14ac:dyDescent="0.25">
      <c r="A44" t="s">
        <v>2406</v>
      </c>
      <c r="B44" t="s">
        <v>744</v>
      </c>
      <c r="C44">
        <v>2.7719538043790251E-2</v>
      </c>
    </row>
    <row r="45" spans="1:4" x14ac:dyDescent="0.25">
      <c r="A45" t="s">
        <v>2406</v>
      </c>
      <c r="B45" t="s">
        <v>1596</v>
      </c>
      <c r="C45">
        <v>21.56106479</v>
      </c>
      <c r="D45">
        <v>31</v>
      </c>
    </row>
    <row r="46" spans="1:4" x14ac:dyDescent="0.25">
      <c r="A46" t="s">
        <v>2406</v>
      </c>
      <c r="B46" t="s">
        <v>1605</v>
      </c>
      <c r="C46">
        <v>903.39665276999813</v>
      </c>
      <c r="D46">
        <v>1710</v>
      </c>
    </row>
    <row r="47" spans="1:4" x14ac:dyDescent="0.25">
      <c r="A47" t="s">
        <v>2406</v>
      </c>
      <c r="B47" t="s">
        <v>1606</v>
      </c>
      <c r="C47">
        <v>1891.9073974900002</v>
      </c>
      <c r="D47">
        <v>4713</v>
      </c>
    </row>
    <row r="48" spans="1:4" x14ac:dyDescent="0.25">
      <c r="A48" t="s">
        <v>2406</v>
      </c>
      <c r="B48" t="s">
        <v>1607</v>
      </c>
      <c r="C48">
        <v>1064.573713179999</v>
      </c>
      <c r="D48">
        <v>3114</v>
      </c>
    </row>
    <row r="49" spans="1:4" x14ac:dyDescent="0.25">
      <c r="A49" t="s">
        <v>2406</v>
      </c>
      <c r="B49" t="s">
        <v>1608</v>
      </c>
      <c r="C49">
        <v>242.84974757000029</v>
      </c>
      <c r="D49">
        <v>709</v>
      </c>
    </row>
    <row r="50" spans="1:4" x14ac:dyDescent="0.25">
      <c r="A50" t="s">
        <v>2406</v>
      </c>
      <c r="B50" t="s">
        <v>1613</v>
      </c>
      <c r="C50">
        <v>273.85304238999964</v>
      </c>
      <c r="D50">
        <v>967</v>
      </c>
    </row>
    <row r="51" spans="1:4" x14ac:dyDescent="0.25">
      <c r="A51" t="s">
        <v>2406</v>
      </c>
      <c r="B51" t="s">
        <v>1597</v>
      </c>
      <c r="C51">
        <v>219.7652173000001</v>
      </c>
      <c r="D51">
        <v>95</v>
      </c>
    </row>
    <row r="52" spans="1:4" x14ac:dyDescent="0.25">
      <c r="A52" t="s">
        <v>2406</v>
      </c>
      <c r="B52" t="s">
        <v>1598</v>
      </c>
      <c r="C52">
        <v>593.4372866199999</v>
      </c>
      <c r="D52">
        <v>531</v>
      </c>
    </row>
    <row r="53" spans="1:4" x14ac:dyDescent="0.25">
      <c r="A53" t="s">
        <v>2406</v>
      </c>
      <c r="B53" t="s">
        <v>1599</v>
      </c>
      <c r="C53">
        <v>237.54110875999999</v>
      </c>
      <c r="D53">
        <v>508</v>
      </c>
    </row>
    <row r="54" spans="1:4" x14ac:dyDescent="0.25">
      <c r="A54" t="s">
        <v>2406</v>
      </c>
      <c r="B54" t="s">
        <v>1600</v>
      </c>
      <c r="C54">
        <v>86.892007799999945</v>
      </c>
      <c r="D54">
        <v>213</v>
      </c>
    </row>
    <row r="55" spans="1:4" x14ac:dyDescent="0.25">
      <c r="A55" t="s">
        <v>2406</v>
      </c>
      <c r="B55" t="s">
        <v>1601</v>
      </c>
      <c r="C55">
        <v>34.66198224999998</v>
      </c>
      <c r="D55">
        <v>102</v>
      </c>
    </row>
    <row r="56" spans="1:4" x14ac:dyDescent="0.25">
      <c r="A56" t="s">
        <v>2406</v>
      </c>
      <c r="B56" t="s">
        <v>1602</v>
      </c>
      <c r="C56">
        <v>21.794997850000009</v>
      </c>
      <c r="D56">
        <v>69</v>
      </c>
    </row>
    <row r="57" spans="1:4" x14ac:dyDescent="0.25">
      <c r="A57" t="s">
        <v>2406</v>
      </c>
      <c r="B57" t="s">
        <v>1603</v>
      </c>
      <c r="C57">
        <v>9.72746347</v>
      </c>
      <c r="D57">
        <v>21</v>
      </c>
    </row>
    <row r="58" spans="1:4" x14ac:dyDescent="0.25">
      <c r="A58" t="s">
        <v>2406</v>
      </c>
      <c r="B58" t="s">
        <v>1604</v>
      </c>
      <c r="C58">
        <v>197.16861913999995</v>
      </c>
      <c r="D58">
        <v>148</v>
      </c>
    </row>
    <row r="59" spans="1:4" x14ac:dyDescent="0.25">
      <c r="A59" t="s">
        <v>2406</v>
      </c>
      <c r="B59" t="s">
        <v>1618</v>
      </c>
      <c r="C59">
        <v>21.56106479</v>
      </c>
      <c r="D59">
        <v>31</v>
      </c>
    </row>
    <row r="60" spans="1:4" x14ac:dyDescent="0.25">
      <c r="A60" t="s">
        <v>2406</v>
      </c>
      <c r="B60" t="s">
        <v>1627</v>
      </c>
      <c r="C60">
        <v>903.39665276999813</v>
      </c>
      <c r="D60">
        <v>1710</v>
      </c>
    </row>
    <row r="61" spans="1:4" x14ac:dyDescent="0.25">
      <c r="A61" t="s">
        <v>2406</v>
      </c>
      <c r="B61" t="s">
        <v>1702</v>
      </c>
      <c r="C61">
        <v>1891.9073974900002</v>
      </c>
      <c r="D61">
        <v>4713</v>
      </c>
    </row>
    <row r="62" spans="1:4" x14ac:dyDescent="0.25">
      <c r="A62" t="s">
        <v>2406</v>
      </c>
      <c r="B62" t="s">
        <v>1735</v>
      </c>
      <c r="C62">
        <v>1064.573713179999</v>
      </c>
      <c r="D62">
        <v>3114</v>
      </c>
    </row>
    <row r="63" spans="1:4" x14ac:dyDescent="0.25">
      <c r="A63" t="s">
        <v>2406</v>
      </c>
      <c r="B63" t="s">
        <v>1736</v>
      </c>
      <c r="C63">
        <v>242.84974757000029</v>
      </c>
      <c r="D63">
        <v>709</v>
      </c>
    </row>
    <row r="64" spans="1:4" x14ac:dyDescent="0.25">
      <c r="A64" t="s">
        <v>2406</v>
      </c>
      <c r="B64" t="s">
        <v>1741</v>
      </c>
      <c r="C64">
        <v>273.85304238999964</v>
      </c>
      <c r="D64">
        <v>967</v>
      </c>
    </row>
    <row r="65" spans="1:4" x14ac:dyDescent="0.25">
      <c r="A65" t="s">
        <v>2406</v>
      </c>
      <c r="B65" t="s">
        <v>1619</v>
      </c>
      <c r="C65">
        <v>219.7652173000001</v>
      </c>
      <c r="D65">
        <v>95</v>
      </c>
    </row>
    <row r="66" spans="1:4" x14ac:dyDescent="0.25">
      <c r="A66" t="s">
        <v>2406</v>
      </c>
      <c r="B66" t="s">
        <v>1620</v>
      </c>
      <c r="C66">
        <v>593.4372866199999</v>
      </c>
      <c r="D66">
        <v>531</v>
      </c>
    </row>
    <row r="67" spans="1:4" x14ac:dyDescent="0.25">
      <c r="A67" t="s">
        <v>2406</v>
      </c>
      <c r="B67" t="s">
        <v>1621</v>
      </c>
      <c r="C67">
        <v>237.54110875999999</v>
      </c>
      <c r="D67">
        <v>508</v>
      </c>
    </row>
    <row r="68" spans="1:4" x14ac:dyDescent="0.25">
      <c r="A68" t="s">
        <v>2406</v>
      </c>
      <c r="B68" t="s">
        <v>1622</v>
      </c>
      <c r="C68">
        <v>86.892007799999945</v>
      </c>
      <c r="D68">
        <v>213</v>
      </c>
    </row>
    <row r="69" spans="1:4" x14ac:dyDescent="0.25">
      <c r="A69" t="s">
        <v>2406</v>
      </c>
      <c r="B69" t="s">
        <v>1623</v>
      </c>
      <c r="C69">
        <v>34.66198224999998</v>
      </c>
      <c r="D69">
        <v>102</v>
      </c>
    </row>
    <row r="70" spans="1:4" x14ac:dyDescent="0.25">
      <c r="A70" t="s">
        <v>2406</v>
      </c>
      <c r="B70" t="s">
        <v>1624</v>
      </c>
      <c r="C70">
        <v>21.794997850000009</v>
      </c>
      <c r="D70">
        <v>69</v>
      </c>
    </row>
    <row r="71" spans="1:4" x14ac:dyDescent="0.25">
      <c r="A71" t="s">
        <v>2406</v>
      </c>
      <c r="B71" t="s">
        <v>1625</v>
      </c>
      <c r="C71">
        <v>9.72746347</v>
      </c>
      <c r="D71">
        <v>21</v>
      </c>
    </row>
    <row r="72" spans="1:4" x14ac:dyDescent="0.25">
      <c r="A72" t="s">
        <v>2406</v>
      </c>
      <c r="B72" t="s">
        <v>1626</v>
      </c>
      <c r="C72">
        <v>197.16861913999995</v>
      </c>
      <c r="D72">
        <v>148</v>
      </c>
    </row>
    <row r="73" spans="1:4" x14ac:dyDescent="0.25">
      <c r="A73" t="s">
        <v>2406</v>
      </c>
      <c r="B73" t="s">
        <v>1745</v>
      </c>
      <c r="C73">
        <v>1537.8462114000004</v>
      </c>
      <c r="D73">
        <v>3559</v>
      </c>
    </row>
    <row r="74" spans="1:4" x14ac:dyDescent="0.25">
      <c r="A74" t="s">
        <v>2406</v>
      </c>
      <c r="B74" t="s">
        <v>1754</v>
      </c>
      <c r="C74">
        <v>7.2170041099999995</v>
      </c>
      <c r="D74">
        <v>22</v>
      </c>
    </row>
    <row r="75" spans="1:4" x14ac:dyDescent="0.25">
      <c r="A75" t="s">
        <v>2406</v>
      </c>
      <c r="B75" t="s">
        <v>1755</v>
      </c>
      <c r="C75">
        <v>5.2120962200000003</v>
      </c>
      <c r="D75">
        <v>16</v>
      </c>
    </row>
    <row r="76" spans="1:4" x14ac:dyDescent="0.25">
      <c r="A76" t="s">
        <v>2406</v>
      </c>
      <c r="B76" t="s">
        <v>2260</v>
      </c>
      <c r="C76">
        <v>5.5250736100000006</v>
      </c>
      <c r="D76">
        <v>13</v>
      </c>
    </row>
    <row r="77" spans="1:4" x14ac:dyDescent="0.25">
      <c r="A77" t="s">
        <v>2406</v>
      </c>
      <c r="B77" t="s">
        <v>2261</v>
      </c>
      <c r="C77">
        <v>47.462827919999995</v>
      </c>
      <c r="D77">
        <v>95</v>
      </c>
    </row>
    <row r="78" spans="1:4" x14ac:dyDescent="0.25">
      <c r="A78" t="s">
        <v>2406</v>
      </c>
      <c r="B78" t="s">
        <v>1746</v>
      </c>
      <c r="C78">
        <v>926.44443243999842</v>
      </c>
      <c r="D78">
        <v>2158</v>
      </c>
    </row>
    <row r="79" spans="1:4" x14ac:dyDescent="0.25">
      <c r="A79" t="s">
        <v>2406</v>
      </c>
      <c r="B79" t="s">
        <v>1747</v>
      </c>
      <c r="C79">
        <v>505.38706561000043</v>
      </c>
      <c r="D79">
        <v>1458</v>
      </c>
    </row>
    <row r="80" spans="1:4" x14ac:dyDescent="0.25">
      <c r="A80" t="s">
        <v>2406</v>
      </c>
      <c r="B80" t="s">
        <v>1748</v>
      </c>
      <c r="C80">
        <v>681.49840649999965</v>
      </c>
      <c r="D80">
        <v>1837</v>
      </c>
    </row>
    <row r="81" spans="1:4" x14ac:dyDescent="0.25">
      <c r="A81" t="s">
        <v>2406</v>
      </c>
      <c r="B81" t="s">
        <v>1749</v>
      </c>
      <c r="C81">
        <v>835.70186242999921</v>
      </c>
      <c r="D81">
        <v>2241</v>
      </c>
    </row>
    <row r="82" spans="1:4" x14ac:dyDescent="0.25">
      <c r="A82" t="s">
        <v>2406</v>
      </c>
      <c r="B82" t="s">
        <v>1750</v>
      </c>
      <c r="C82">
        <v>286.04371237000015</v>
      </c>
      <c r="D82">
        <v>744</v>
      </c>
    </row>
    <row r="83" spans="1:4" x14ac:dyDescent="0.25">
      <c r="A83" t="s">
        <v>2406</v>
      </c>
      <c r="B83" t="s">
        <v>1751</v>
      </c>
      <c r="C83">
        <v>204.27382270000004</v>
      </c>
      <c r="D83">
        <v>292</v>
      </c>
    </row>
    <row r="84" spans="1:4" x14ac:dyDescent="0.25">
      <c r="A84" t="s">
        <v>2406</v>
      </c>
      <c r="B84" t="s">
        <v>1752</v>
      </c>
      <c r="C84">
        <v>346.50834067000005</v>
      </c>
      <c r="D84">
        <v>238</v>
      </c>
    </row>
    <row r="85" spans="1:4" x14ac:dyDescent="0.25">
      <c r="A85" t="s">
        <v>2406</v>
      </c>
      <c r="B85" t="s">
        <v>1753</v>
      </c>
      <c r="C85">
        <v>410.00944540000006</v>
      </c>
      <c r="D85">
        <v>257</v>
      </c>
    </row>
    <row r="86" spans="1:4" x14ac:dyDescent="0.25">
      <c r="A86" t="s">
        <v>2406</v>
      </c>
      <c r="B86" t="s">
        <v>2067</v>
      </c>
      <c r="C86">
        <v>4158.8005954999871</v>
      </c>
      <c r="D86">
        <v>11160</v>
      </c>
    </row>
    <row r="87" spans="1:4" x14ac:dyDescent="0.25">
      <c r="A87" t="s">
        <v>2406</v>
      </c>
      <c r="B87" t="s">
        <v>2068</v>
      </c>
      <c r="C87">
        <v>211.47426736999992</v>
      </c>
      <c r="D87">
        <v>587</v>
      </c>
    </row>
    <row r="88" spans="1:4" x14ac:dyDescent="0.25">
      <c r="A88" t="s">
        <v>2406</v>
      </c>
      <c r="B88" t="s">
        <v>2070</v>
      </c>
      <c r="C88">
        <v>117.79961932999997</v>
      </c>
      <c r="D88">
        <v>308</v>
      </c>
    </row>
    <row r="89" spans="1:4" x14ac:dyDescent="0.25">
      <c r="A89" t="s">
        <v>2406</v>
      </c>
      <c r="B89" t="s">
        <v>2071</v>
      </c>
      <c r="C89">
        <v>1310.5590695199994</v>
      </c>
      <c r="D89">
        <v>873</v>
      </c>
    </row>
    <row r="90" spans="1:4" x14ac:dyDescent="0.25">
      <c r="A90" t="s">
        <v>2406</v>
      </c>
      <c r="B90" t="s">
        <v>2072</v>
      </c>
      <c r="C90">
        <v>0.49674965999999998</v>
      </c>
      <c r="D90">
        <v>6</v>
      </c>
    </row>
    <row r="91" spans="1:4" x14ac:dyDescent="0.25">
      <c r="A91" t="s">
        <v>2406</v>
      </c>
      <c r="B91" t="s">
        <v>2075</v>
      </c>
      <c r="C91">
        <v>7.0797880300000005</v>
      </c>
      <c r="D91">
        <v>21</v>
      </c>
    </row>
    <row r="92" spans="1:4" x14ac:dyDescent="0.25">
      <c r="A92" t="s">
        <v>2406</v>
      </c>
      <c r="B92" t="s">
        <v>2076</v>
      </c>
      <c r="C92">
        <v>5792.0505133500283</v>
      </c>
      <c r="D92">
        <v>12909</v>
      </c>
    </row>
    <row r="93" spans="1:4" x14ac:dyDescent="0.25">
      <c r="A93" t="s">
        <v>2406</v>
      </c>
      <c r="B93" t="s">
        <v>2081</v>
      </c>
      <c r="D93">
        <v>11380.298497797792</v>
      </c>
    </row>
    <row r="94" spans="1:4" x14ac:dyDescent="0.25">
      <c r="A94" t="s">
        <v>2406</v>
      </c>
      <c r="B94" t="s">
        <v>2082</v>
      </c>
      <c r="D94">
        <v>119.82897714302274</v>
      </c>
    </row>
    <row r="95" spans="1:4" x14ac:dyDescent="0.25">
      <c r="A95" t="s">
        <v>2406</v>
      </c>
      <c r="B95" t="s">
        <v>2084</v>
      </c>
      <c r="D95">
        <v>79.375470122516532</v>
      </c>
    </row>
    <row r="96" spans="1:4" x14ac:dyDescent="0.25">
      <c r="A96" t="s">
        <v>2406</v>
      </c>
      <c r="B96" t="s">
        <v>2085</v>
      </c>
      <c r="D96">
        <v>1023.8929051931051</v>
      </c>
    </row>
    <row r="97" spans="1:4" x14ac:dyDescent="0.25">
      <c r="A97" t="s">
        <v>2406</v>
      </c>
      <c r="B97" t="s">
        <v>2086</v>
      </c>
      <c r="D97">
        <v>1.8908621958667212E-2</v>
      </c>
    </row>
    <row r="98" spans="1:4" x14ac:dyDescent="0.25">
      <c r="A98" t="s">
        <v>2406</v>
      </c>
      <c r="B98" t="s">
        <v>1674</v>
      </c>
      <c r="C98">
        <v>241.88159249999987</v>
      </c>
      <c r="D98">
        <v>781</v>
      </c>
    </row>
    <row r="99" spans="1:4" x14ac:dyDescent="0.25">
      <c r="A99" t="s">
        <v>2406</v>
      </c>
      <c r="B99" t="s">
        <v>1675</v>
      </c>
      <c r="C99">
        <v>127.41874993000005</v>
      </c>
      <c r="D99">
        <v>44</v>
      </c>
    </row>
    <row r="100" spans="1:4" x14ac:dyDescent="0.25">
      <c r="A100" t="s">
        <v>2406</v>
      </c>
      <c r="B100" t="s">
        <v>1676</v>
      </c>
      <c r="C100">
        <v>212.90333248000005</v>
      </c>
      <c r="D100">
        <v>19</v>
      </c>
    </row>
    <row r="101" spans="1:4" x14ac:dyDescent="0.25">
      <c r="A101" t="s">
        <v>2406</v>
      </c>
      <c r="B101" t="s">
        <v>1677</v>
      </c>
      <c r="C101">
        <v>164.36346376</v>
      </c>
      <c r="D101">
        <v>5</v>
      </c>
    </row>
    <row r="102" spans="1:4" x14ac:dyDescent="0.25">
      <c r="A102" t="s">
        <v>2406</v>
      </c>
      <c r="B102" t="s">
        <v>1678</v>
      </c>
      <c r="D102">
        <v>0</v>
      </c>
    </row>
    <row r="103" spans="1:4" x14ac:dyDescent="0.25">
      <c r="A103" t="s">
        <v>2406</v>
      </c>
      <c r="B103" t="s">
        <v>1679</v>
      </c>
      <c r="C103">
        <v>2843.1750000000002</v>
      </c>
      <c r="D103">
        <v>6</v>
      </c>
    </row>
    <row r="104" spans="1:4" x14ac:dyDescent="0.25">
      <c r="A104" t="s">
        <v>2406</v>
      </c>
      <c r="B104" t="s">
        <v>1758</v>
      </c>
      <c r="C104">
        <v>0.46974058858899015</v>
      </c>
    </row>
    <row r="105" spans="1:4" x14ac:dyDescent="0.25">
      <c r="A105" t="s">
        <v>2406</v>
      </c>
      <c r="B105" t="s">
        <v>1759</v>
      </c>
      <c r="C105">
        <v>3012.4871387110661</v>
      </c>
    </row>
    <row r="106" spans="1:4" x14ac:dyDescent="0.25">
      <c r="A106" t="s">
        <v>2406</v>
      </c>
      <c r="B106" t="s">
        <v>1760</v>
      </c>
      <c r="C106">
        <v>364.49497206561011</v>
      </c>
    </row>
    <row r="107" spans="1:4" x14ac:dyDescent="0.25">
      <c r="A107" t="s">
        <v>2406</v>
      </c>
      <c r="B107" t="s">
        <v>1761</v>
      </c>
      <c r="C107">
        <v>212.76002789332424</v>
      </c>
    </row>
    <row r="108" spans="1:4" x14ac:dyDescent="0.25">
      <c r="A108" t="s">
        <v>2406</v>
      </c>
      <c r="B108" t="s">
        <v>1762</v>
      </c>
      <c r="C108">
        <v>0</v>
      </c>
    </row>
    <row r="109" spans="1:4" x14ac:dyDescent="0.25">
      <c r="A109" t="s">
        <v>2406</v>
      </c>
      <c r="B109" t="s">
        <v>1763</v>
      </c>
      <c r="C109">
        <v>0</v>
      </c>
    </row>
    <row r="110" spans="1:4" x14ac:dyDescent="0.25">
      <c r="A110" t="s">
        <v>2406</v>
      </c>
      <c r="B110" t="s">
        <v>1764</v>
      </c>
      <c r="C110">
        <v>0</v>
      </c>
    </row>
    <row r="111" spans="1:4" x14ac:dyDescent="0.25">
      <c r="A111" t="s">
        <v>2406</v>
      </c>
      <c r="B111" t="s">
        <v>1765</v>
      </c>
      <c r="C111">
        <v>0</v>
      </c>
    </row>
    <row r="112" spans="1:4" x14ac:dyDescent="0.25">
      <c r="A112" t="s">
        <v>2406</v>
      </c>
      <c r="B112" t="s">
        <v>1766</v>
      </c>
      <c r="C112">
        <v>0</v>
      </c>
    </row>
    <row r="113" spans="1:4" x14ac:dyDescent="0.25">
      <c r="A113" t="s">
        <v>2406</v>
      </c>
      <c r="B113" t="s">
        <v>2036</v>
      </c>
      <c r="C113">
        <v>3.0548402855651731E-3</v>
      </c>
    </row>
    <row r="114" spans="1:4" x14ac:dyDescent="0.25">
      <c r="A114" t="s">
        <v>2406</v>
      </c>
      <c r="B114" t="s">
        <v>2037</v>
      </c>
      <c r="C114">
        <v>4.8172692321590965E-2</v>
      </c>
    </row>
    <row r="115" spans="1:4" x14ac:dyDescent="0.25">
      <c r="A115" t="s">
        <v>2406</v>
      </c>
      <c r="B115" t="s">
        <v>2038</v>
      </c>
      <c r="C115">
        <v>7.1824379311970937E-4</v>
      </c>
    </row>
    <row r="116" spans="1:4" x14ac:dyDescent="0.25">
      <c r="A116" t="s">
        <v>2406</v>
      </c>
      <c r="B116" t="s">
        <v>2040</v>
      </c>
      <c r="C116">
        <v>0.87024989610463566</v>
      </c>
    </row>
    <row r="117" spans="1:4" x14ac:dyDescent="0.25">
      <c r="A117" t="s">
        <v>2406</v>
      </c>
      <c r="B117" t="s">
        <v>2041</v>
      </c>
      <c r="C117">
        <v>3.9744273451591088E-2</v>
      </c>
    </row>
    <row r="118" spans="1:4" x14ac:dyDescent="0.25">
      <c r="A118" t="s">
        <v>2406</v>
      </c>
      <c r="B118" t="s">
        <v>2042</v>
      </c>
      <c r="C118">
        <v>1.0111157402923603E-3</v>
      </c>
    </row>
    <row r="119" spans="1:4" x14ac:dyDescent="0.25">
      <c r="A119" t="s">
        <v>2406</v>
      </c>
      <c r="B119" t="s">
        <v>2044</v>
      </c>
      <c r="C119">
        <v>2.3489385572201812E-2</v>
      </c>
    </row>
    <row r="120" spans="1:4" x14ac:dyDescent="0.25">
      <c r="A120" t="s">
        <v>2406</v>
      </c>
      <c r="B120" t="s">
        <v>2129</v>
      </c>
      <c r="C120">
        <v>1.1967629</v>
      </c>
      <c r="D120">
        <v>1</v>
      </c>
    </row>
    <row r="121" spans="1:4" x14ac:dyDescent="0.25">
      <c r="A121" t="s">
        <v>2406</v>
      </c>
      <c r="B121" t="s">
        <v>2138</v>
      </c>
      <c r="C121">
        <v>125.99148705999994</v>
      </c>
      <c r="D121">
        <v>77</v>
      </c>
    </row>
    <row r="122" spans="1:4" x14ac:dyDescent="0.25">
      <c r="A122" t="s">
        <v>2406</v>
      </c>
      <c r="B122" t="s">
        <v>2139</v>
      </c>
      <c r="C122">
        <v>221.69114948000004</v>
      </c>
      <c r="D122">
        <v>249</v>
      </c>
    </row>
    <row r="123" spans="1:4" x14ac:dyDescent="0.25">
      <c r="A123" t="s">
        <v>2406</v>
      </c>
      <c r="B123" t="s">
        <v>2140</v>
      </c>
      <c r="C123">
        <v>83.263557750000018</v>
      </c>
      <c r="D123">
        <v>156</v>
      </c>
    </row>
    <row r="124" spans="1:4" x14ac:dyDescent="0.25">
      <c r="A124" t="s">
        <v>2406</v>
      </c>
      <c r="B124" t="s">
        <v>2141</v>
      </c>
      <c r="C124">
        <v>54.894415769999981</v>
      </c>
      <c r="D124">
        <v>94</v>
      </c>
    </row>
    <row r="125" spans="1:4" x14ac:dyDescent="0.25">
      <c r="A125" t="s">
        <v>2406</v>
      </c>
      <c r="B125" t="s">
        <v>2146</v>
      </c>
      <c r="C125">
        <v>2996.6835000799997</v>
      </c>
      <c r="D125">
        <v>138</v>
      </c>
    </row>
    <row r="126" spans="1:4" x14ac:dyDescent="0.25">
      <c r="A126" t="s">
        <v>2406</v>
      </c>
      <c r="B126" t="s">
        <v>2130</v>
      </c>
      <c r="C126">
        <v>1.37784851</v>
      </c>
      <c r="D126">
        <v>6</v>
      </c>
    </row>
    <row r="127" spans="1:4" x14ac:dyDescent="0.25">
      <c r="A127" t="s">
        <v>2406</v>
      </c>
      <c r="B127" t="s">
        <v>2131</v>
      </c>
      <c r="C127">
        <v>77.491704359999986</v>
      </c>
      <c r="D127">
        <v>22</v>
      </c>
    </row>
    <row r="128" spans="1:4" x14ac:dyDescent="0.25">
      <c r="A128" t="s">
        <v>2406</v>
      </c>
      <c r="B128" t="s">
        <v>2132</v>
      </c>
      <c r="C128">
        <v>3.3026507299999994</v>
      </c>
      <c r="D128">
        <v>14</v>
      </c>
    </row>
    <row r="129" spans="1:4" x14ac:dyDescent="0.25">
      <c r="A129" t="s">
        <v>2406</v>
      </c>
      <c r="B129" t="s">
        <v>2133</v>
      </c>
      <c r="C129">
        <v>5.8668404000000001</v>
      </c>
      <c r="D129">
        <v>13</v>
      </c>
    </row>
    <row r="130" spans="1:4" x14ac:dyDescent="0.25">
      <c r="A130" t="s">
        <v>2406</v>
      </c>
      <c r="B130" t="s">
        <v>2134</v>
      </c>
      <c r="C130">
        <v>1.8444479499999999</v>
      </c>
      <c r="D130">
        <v>8</v>
      </c>
    </row>
    <row r="131" spans="1:4" x14ac:dyDescent="0.25">
      <c r="A131" t="s">
        <v>2406</v>
      </c>
      <c r="B131" t="s">
        <v>2135</v>
      </c>
      <c r="C131">
        <v>0.73296736000000007</v>
      </c>
      <c r="D131">
        <v>5</v>
      </c>
    </row>
    <row r="132" spans="1:4" x14ac:dyDescent="0.25">
      <c r="A132" t="s">
        <v>2406</v>
      </c>
      <c r="B132" t="s">
        <v>2136</v>
      </c>
      <c r="C132">
        <v>2.6403566199999999</v>
      </c>
      <c r="D132">
        <v>4</v>
      </c>
    </row>
    <row r="133" spans="1:4" x14ac:dyDescent="0.25">
      <c r="A133" t="s">
        <v>2406</v>
      </c>
      <c r="B133" t="s">
        <v>2137</v>
      </c>
      <c r="C133">
        <v>12.764449699999997</v>
      </c>
      <c r="D133">
        <v>9</v>
      </c>
    </row>
    <row r="134" spans="1:4" x14ac:dyDescent="0.25">
      <c r="A134" t="s">
        <v>2406</v>
      </c>
      <c r="B134" t="s">
        <v>2151</v>
      </c>
      <c r="C134">
        <v>1.1967629</v>
      </c>
      <c r="D134">
        <v>1</v>
      </c>
    </row>
    <row r="135" spans="1:4" x14ac:dyDescent="0.25">
      <c r="A135" t="s">
        <v>2406</v>
      </c>
      <c r="B135" t="s">
        <v>2160</v>
      </c>
      <c r="C135">
        <v>125.99148705999994</v>
      </c>
      <c r="D135">
        <v>77</v>
      </c>
    </row>
    <row r="136" spans="1:4" x14ac:dyDescent="0.25">
      <c r="A136" t="s">
        <v>2406</v>
      </c>
      <c r="B136" t="s">
        <v>2161</v>
      </c>
      <c r="C136">
        <v>221.69114948000004</v>
      </c>
      <c r="D136">
        <v>249</v>
      </c>
    </row>
    <row r="137" spans="1:4" x14ac:dyDescent="0.25">
      <c r="A137" t="s">
        <v>2406</v>
      </c>
      <c r="B137" t="s">
        <v>2162</v>
      </c>
      <c r="C137">
        <v>83.263557750000018</v>
      </c>
      <c r="D137">
        <v>156</v>
      </c>
    </row>
    <row r="138" spans="1:4" x14ac:dyDescent="0.25">
      <c r="A138" t="s">
        <v>2406</v>
      </c>
      <c r="B138" t="s">
        <v>2163</v>
      </c>
      <c r="C138">
        <v>54.894415769999981</v>
      </c>
      <c r="D138">
        <v>94</v>
      </c>
    </row>
    <row r="139" spans="1:4" x14ac:dyDescent="0.25">
      <c r="A139" t="s">
        <v>2406</v>
      </c>
      <c r="B139" t="s">
        <v>2168</v>
      </c>
      <c r="C139">
        <v>2996.6835000799997</v>
      </c>
      <c r="D139">
        <v>138</v>
      </c>
    </row>
    <row r="140" spans="1:4" x14ac:dyDescent="0.25">
      <c r="A140" t="s">
        <v>2406</v>
      </c>
      <c r="B140" t="s">
        <v>2152</v>
      </c>
      <c r="C140">
        <v>1.37784851</v>
      </c>
      <c r="D140">
        <v>6</v>
      </c>
    </row>
    <row r="141" spans="1:4" x14ac:dyDescent="0.25">
      <c r="A141" t="s">
        <v>2406</v>
      </c>
      <c r="B141" t="s">
        <v>2153</v>
      </c>
      <c r="C141">
        <v>77.491704359999986</v>
      </c>
      <c r="D141">
        <v>22</v>
      </c>
    </row>
    <row r="142" spans="1:4" x14ac:dyDescent="0.25">
      <c r="A142" t="s">
        <v>2406</v>
      </c>
      <c r="B142" t="s">
        <v>2154</v>
      </c>
      <c r="C142">
        <v>3.3026507299999994</v>
      </c>
      <c r="D142">
        <v>14</v>
      </c>
    </row>
    <row r="143" spans="1:4" x14ac:dyDescent="0.25">
      <c r="A143" t="s">
        <v>2406</v>
      </c>
      <c r="B143" t="s">
        <v>2155</v>
      </c>
      <c r="C143">
        <v>5.8668404000000001</v>
      </c>
      <c r="D143">
        <v>13</v>
      </c>
    </row>
    <row r="144" spans="1:4" x14ac:dyDescent="0.25">
      <c r="A144" t="s">
        <v>2406</v>
      </c>
      <c r="B144" t="s">
        <v>2156</v>
      </c>
      <c r="C144">
        <v>1.8444479499999999</v>
      </c>
      <c r="D144">
        <v>8</v>
      </c>
    </row>
    <row r="145" spans="1:4" x14ac:dyDescent="0.25">
      <c r="A145" t="s">
        <v>2406</v>
      </c>
      <c r="B145" t="s">
        <v>2157</v>
      </c>
      <c r="C145">
        <v>0.73296736000000007</v>
      </c>
      <c r="D145">
        <v>5</v>
      </c>
    </row>
    <row r="146" spans="1:4" x14ac:dyDescent="0.25">
      <c r="A146" t="s">
        <v>2406</v>
      </c>
      <c r="B146" t="s">
        <v>2158</v>
      </c>
      <c r="C146">
        <v>2.6403566199999999</v>
      </c>
      <c r="D146">
        <v>4</v>
      </c>
    </row>
    <row r="147" spans="1:4" x14ac:dyDescent="0.25">
      <c r="A147" t="s">
        <v>2406</v>
      </c>
      <c r="B147" t="s">
        <v>2159</v>
      </c>
      <c r="C147">
        <v>12.764449699999997</v>
      </c>
      <c r="D147">
        <v>9</v>
      </c>
    </row>
    <row r="148" spans="1:4" x14ac:dyDescent="0.25">
      <c r="A148" t="s">
        <v>2406</v>
      </c>
      <c r="B148" t="s">
        <v>2173</v>
      </c>
      <c r="C148">
        <v>155.65036262000001</v>
      </c>
      <c r="D148">
        <v>285</v>
      </c>
    </row>
    <row r="149" spans="1:4" x14ac:dyDescent="0.25">
      <c r="A149" t="s">
        <v>2406</v>
      </c>
      <c r="B149" t="s">
        <v>2182</v>
      </c>
      <c r="C149">
        <v>20.455128569999999</v>
      </c>
      <c r="D149">
        <v>4</v>
      </c>
    </row>
    <row r="150" spans="1:4" x14ac:dyDescent="0.25">
      <c r="A150" t="s">
        <v>2406</v>
      </c>
      <c r="B150" t="s">
        <v>2183</v>
      </c>
      <c r="C150">
        <v>1.27975368</v>
      </c>
      <c r="D150">
        <v>2</v>
      </c>
    </row>
    <row r="151" spans="1:4" x14ac:dyDescent="0.25">
      <c r="A151" t="s">
        <v>2406</v>
      </c>
      <c r="B151" t="s">
        <v>2275</v>
      </c>
      <c r="C151">
        <v>2.8265885399999999</v>
      </c>
      <c r="D151">
        <v>1</v>
      </c>
    </row>
    <row r="152" spans="1:4" x14ac:dyDescent="0.25">
      <c r="A152" t="s">
        <v>2406</v>
      </c>
      <c r="B152" t="s">
        <v>2276</v>
      </c>
      <c r="C152">
        <v>2936.6708831800006</v>
      </c>
      <c r="D152">
        <v>26</v>
      </c>
    </row>
    <row r="153" spans="1:4" x14ac:dyDescent="0.25">
      <c r="A153" t="s">
        <v>2406</v>
      </c>
      <c r="B153" t="s">
        <v>2174</v>
      </c>
      <c r="C153">
        <v>43.271914089999996</v>
      </c>
      <c r="D153">
        <v>102</v>
      </c>
    </row>
    <row r="154" spans="1:4" x14ac:dyDescent="0.25">
      <c r="A154" t="s">
        <v>2406</v>
      </c>
      <c r="B154" t="s">
        <v>2175</v>
      </c>
      <c r="C154">
        <v>21.661744720000002</v>
      </c>
      <c r="D154">
        <v>65</v>
      </c>
    </row>
    <row r="155" spans="1:4" x14ac:dyDescent="0.25">
      <c r="A155" t="s">
        <v>2406</v>
      </c>
      <c r="B155" t="s">
        <v>2176</v>
      </c>
      <c r="C155">
        <v>107.79967333000002</v>
      </c>
      <c r="D155">
        <v>86</v>
      </c>
    </row>
    <row r="156" spans="1:4" x14ac:dyDescent="0.25">
      <c r="A156" t="s">
        <v>2406</v>
      </c>
      <c r="B156" t="s">
        <v>2177</v>
      </c>
      <c r="C156">
        <v>95.457158369999988</v>
      </c>
      <c r="D156">
        <v>100</v>
      </c>
    </row>
    <row r="157" spans="1:4" x14ac:dyDescent="0.25">
      <c r="A157" t="s">
        <v>2406</v>
      </c>
      <c r="B157" t="s">
        <v>2178</v>
      </c>
      <c r="C157">
        <v>33.640115420000008</v>
      </c>
      <c r="D157">
        <v>60</v>
      </c>
    </row>
    <row r="158" spans="1:4" x14ac:dyDescent="0.25">
      <c r="A158" t="s">
        <v>2406</v>
      </c>
      <c r="B158" t="s">
        <v>2179</v>
      </c>
      <c r="C158">
        <v>69.892797880000003</v>
      </c>
      <c r="D158">
        <v>25</v>
      </c>
    </row>
    <row r="159" spans="1:4" x14ac:dyDescent="0.25">
      <c r="A159" t="s">
        <v>2406</v>
      </c>
      <c r="B159" t="s">
        <v>2180</v>
      </c>
      <c r="C159">
        <v>98.064441270000003</v>
      </c>
      <c r="D159">
        <v>26</v>
      </c>
    </row>
    <row r="160" spans="1:4" x14ac:dyDescent="0.25">
      <c r="A160" t="s">
        <v>2406</v>
      </c>
      <c r="B160" t="s">
        <v>2181</v>
      </c>
      <c r="C160">
        <v>3.0715770000000004</v>
      </c>
      <c r="D160">
        <v>9</v>
      </c>
    </row>
    <row r="161" spans="1:5" x14ac:dyDescent="0.25">
      <c r="A161" t="s">
        <v>2406</v>
      </c>
      <c r="B161" t="s">
        <v>2185</v>
      </c>
      <c r="C161">
        <v>4.0233514399999999</v>
      </c>
      <c r="D161">
        <v>2</v>
      </c>
    </row>
    <row r="162" spans="1:5" x14ac:dyDescent="0.25">
      <c r="A162" t="s">
        <v>2406</v>
      </c>
      <c r="B162" t="s">
        <v>2186</v>
      </c>
      <c r="C162">
        <v>3585.7187872300028</v>
      </c>
      <c r="D162">
        <v>789</v>
      </c>
    </row>
    <row r="163" spans="1:5" x14ac:dyDescent="0.25">
      <c r="A163" t="s">
        <v>2406</v>
      </c>
      <c r="B163" t="s">
        <v>2192</v>
      </c>
      <c r="D163">
        <v>27.005684050244568</v>
      </c>
    </row>
    <row r="164" spans="1:5" x14ac:dyDescent="0.25">
      <c r="A164" t="s">
        <v>2406</v>
      </c>
      <c r="B164" t="s">
        <v>2204</v>
      </c>
      <c r="D164">
        <v>137.24086644913993</v>
      </c>
    </row>
    <row r="165" spans="1:5" x14ac:dyDescent="0.25">
      <c r="A165" t="s">
        <v>2406</v>
      </c>
      <c r="B165" t="s">
        <v>2193</v>
      </c>
      <c r="D165">
        <v>188.3525910831321</v>
      </c>
    </row>
    <row r="166" spans="1:5" x14ac:dyDescent="0.25">
      <c r="A166" t="s">
        <v>2406</v>
      </c>
      <c r="B166" t="s">
        <v>2194</v>
      </c>
      <c r="D166">
        <v>23.881566401822042</v>
      </c>
    </row>
    <row r="167" spans="1:5" x14ac:dyDescent="0.25">
      <c r="A167" t="s">
        <v>2406</v>
      </c>
      <c r="B167" t="s">
        <v>2196</v>
      </c>
      <c r="D167">
        <v>31454.209307604495</v>
      </c>
    </row>
    <row r="168" spans="1:5" x14ac:dyDescent="0.25">
      <c r="A168" t="s">
        <v>2406</v>
      </c>
      <c r="B168" t="s">
        <v>2197</v>
      </c>
      <c r="D168">
        <v>3709.1062858138566</v>
      </c>
    </row>
    <row r="169" spans="1:5" x14ac:dyDescent="0.25">
      <c r="A169" t="s">
        <v>2406</v>
      </c>
      <c r="B169" t="s">
        <v>2198</v>
      </c>
    </row>
    <row r="170" spans="1:5" x14ac:dyDescent="0.25">
      <c r="A170" t="s">
        <v>2406</v>
      </c>
      <c r="B170" t="s">
        <v>2200</v>
      </c>
      <c r="D170">
        <v>201.87350951997814</v>
      </c>
    </row>
    <row r="171" spans="1:5" x14ac:dyDescent="0.25">
      <c r="A171" t="s">
        <v>2406</v>
      </c>
      <c r="B171" t="s">
        <v>611</v>
      </c>
      <c r="C171">
        <v>3.2771786197798469E-2</v>
      </c>
      <c r="D171">
        <v>3.4954896411163948E-3</v>
      </c>
      <c r="E171">
        <v>2.1578284945675655E-2</v>
      </c>
    </row>
    <row r="172" spans="1:5" x14ac:dyDescent="0.25">
      <c r="A172" t="s">
        <v>2406</v>
      </c>
      <c r="B172" t="s">
        <v>612</v>
      </c>
      <c r="C172">
        <v>0.645986398975815</v>
      </c>
      <c r="D172">
        <v>6.7322810178098033E-2</v>
      </c>
      <c r="E172">
        <v>0.42474012237711922</v>
      </c>
    </row>
    <row r="173" spans="1:5" x14ac:dyDescent="0.25">
      <c r="A173" t="s">
        <v>2406</v>
      </c>
      <c r="B173" t="s">
        <v>613</v>
      </c>
      <c r="C173">
        <v>0.12809487311282336</v>
      </c>
      <c r="D173">
        <v>0.91121110524164584</v>
      </c>
      <c r="E173">
        <v>0.42751158751589402</v>
      </c>
    </row>
    <row r="174" spans="1:5" x14ac:dyDescent="0.25">
      <c r="A174" t="s">
        <v>2406</v>
      </c>
      <c r="B174" t="s">
        <v>745</v>
      </c>
      <c r="C174">
        <v>4.73809243335356E-2</v>
      </c>
    </row>
    <row r="175" spans="1:5" x14ac:dyDescent="0.25">
      <c r="A175" t="s">
        <v>2406</v>
      </c>
      <c r="B175" t="s">
        <v>752</v>
      </c>
      <c r="C175">
        <v>0.15089188499381853</v>
      </c>
    </row>
    <row r="176" spans="1:5" x14ac:dyDescent="0.25">
      <c r="A176" t="s">
        <v>2406</v>
      </c>
      <c r="B176" t="s">
        <v>2049</v>
      </c>
      <c r="C176">
        <v>1.3559552731003167E-2</v>
      </c>
    </row>
    <row r="177" spans="1:5" x14ac:dyDescent="0.25">
      <c r="A177" t="s">
        <v>2411</v>
      </c>
      <c r="B177" t="s">
        <v>449</v>
      </c>
      <c r="C177">
        <v>524448.44855089812</v>
      </c>
    </row>
    <row r="178" spans="1:5" x14ac:dyDescent="0.25">
      <c r="A178" t="s">
        <v>2411</v>
      </c>
      <c r="B178" t="s">
        <v>451</v>
      </c>
      <c r="C178">
        <v>35398.973677430127</v>
      </c>
    </row>
    <row r="179" spans="1:5" x14ac:dyDescent="0.25">
      <c r="A179" t="s">
        <v>2411</v>
      </c>
      <c r="B179" t="s">
        <v>471</v>
      </c>
      <c r="C179">
        <v>379546</v>
      </c>
      <c r="D179">
        <v>5698</v>
      </c>
    </row>
    <row r="180" spans="1:5" x14ac:dyDescent="0.25">
      <c r="A180" t="s">
        <v>2411</v>
      </c>
      <c r="B180" t="s">
        <v>482</v>
      </c>
      <c r="C180">
        <v>6.1710426151940561E-3</v>
      </c>
      <c r="D180">
        <v>9.7008369042898737E-2</v>
      </c>
      <c r="E180">
        <v>7.3194812021993303E-3</v>
      </c>
    </row>
    <row r="181" spans="1:5" x14ac:dyDescent="0.25">
      <c r="A181" t="s">
        <v>2411</v>
      </c>
      <c r="B181" t="s">
        <v>508</v>
      </c>
    </row>
    <row r="182" spans="1:5" x14ac:dyDescent="0.25">
      <c r="A182" t="s">
        <v>2411</v>
      </c>
      <c r="B182" t="s">
        <v>510</v>
      </c>
      <c r="C182">
        <v>3.7773079612947731E-7</v>
      </c>
      <c r="E182">
        <v>3.5384699854741259E-7</v>
      </c>
    </row>
    <row r="183" spans="1:5" x14ac:dyDescent="0.25">
      <c r="A183" t="s">
        <v>2411</v>
      </c>
      <c r="B183" t="s">
        <v>512</v>
      </c>
    </row>
    <row r="184" spans="1:5" x14ac:dyDescent="0.25">
      <c r="A184" t="s">
        <v>2411</v>
      </c>
      <c r="B184" t="s">
        <v>541</v>
      </c>
      <c r="C184">
        <v>1.0929021347736397E-5</v>
      </c>
      <c r="E184">
        <v>1.0237982818937368E-5</v>
      </c>
    </row>
    <row r="185" spans="1:5" x14ac:dyDescent="0.25">
      <c r="A185" t="s">
        <v>2411</v>
      </c>
      <c r="B185" t="s">
        <v>543</v>
      </c>
    </row>
    <row r="186" spans="1:5" x14ac:dyDescent="0.25">
      <c r="A186" t="s">
        <v>2411</v>
      </c>
      <c r="B186" t="s">
        <v>552</v>
      </c>
    </row>
    <row r="187" spans="1:5" x14ac:dyDescent="0.25">
      <c r="A187" t="s">
        <v>2411</v>
      </c>
      <c r="B187" t="s">
        <v>504</v>
      </c>
      <c r="C187">
        <v>0.99998869324785611</v>
      </c>
      <c r="D187">
        <v>1</v>
      </c>
      <c r="E187">
        <v>0.99998940817018234</v>
      </c>
    </row>
    <row r="188" spans="1:5" x14ac:dyDescent="0.25">
      <c r="A188" t="s">
        <v>2411</v>
      </c>
      <c r="B188" t="s">
        <v>572</v>
      </c>
      <c r="C188">
        <v>0.30644920031243061</v>
      </c>
      <c r="D188">
        <v>0.24899178695256205</v>
      </c>
      <c r="E188">
        <v>0.30281614793843048</v>
      </c>
    </row>
    <row r="189" spans="1:5" x14ac:dyDescent="0.25">
      <c r="A189" t="s">
        <v>2411</v>
      </c>
      <c r="B189" t="s">
        <v>574</v>
      </c>
      <c r="C189">
        <v>0.14149820619410405</v>
      </c>
      <c r="D189">
        <v>0.12698809200437686</v>
      </c>
      <c r="E189">
        <v>0.14058072659101387</v>
      </c>
    </row>
    <row r="190" spans="1:5" x14ac:dyDescent="0.25">
      <c r="A190" t="s">
        <v>2411</v>
      </c>
      <c r="B190" t="s">
        <v>575</v>
      </c>
      <c r="C190">
        <v>0.11445964716415166</v>
      </c>
      <c r="D190">
        <v>0.14159517716712205</v>
      </c>
      <c r="E190">
        <v>0.11617543623177963</v>
      </c>
    </row>
    <row r="191" spans="1:5" x14ac:dyDescent="0.25">
      <c r="A191" t="s">
        <v>2411</v>
      </c>
      <c r="B191" t="s">
        <v>576</v>
      </c>
      <c r="C191">
        <v>0.23778634026075618</v>
      </c>
      <c r="D191">
        <v>0.27745752210217972</v>
      </c>
      <c r="E191">
        <v>0.24029476298535177</v>
      </c>
    </row>
    <row r="192" spans="1:5" x14ac:dyDescent="0.25">
      <c r="A192" t="s">
        <v>2411</v>
      </c>
      <c r="B192" t="s">
        <v>577</v>
      </c>
      <c r="C192">
        <v>0.19980660606855755</v>
      </c>
      <c r="D192">
        <v>0.20496742177375932</v>
      </c>
      <c r="E192">
        <v>0.20013292625342435</v>
      </c>
    </row>
    <row r="193" spans="1:5" x14ac:dyDescent="0.25">
      <c r="A193" t="s">
        <v>2411</v>
      </c>
      <c r="B193" t="s">
        <v>605</v>
      </c>
      <c r="C193">
        <v>0.9981490029069543</v>
      </c>
      <c r="D193">
        <v>0.99770265068300967</v>
      </c>
      <c r="E193">
        <v>0.99812078019841111</v>
      </c>
    </row>
    <row r="194" spans="1:5" x14ac:dyDescent="0.25">
      <c r="A194" t="s">
        <v>2411</v>
      </c>
      <c r="B194" t="s">
        <v>617</v>
      </c>
      <c r="C194">
        <v>0.28177904603726794</v>
      </c>
      <c r="D194">
        <v>0.20448614322892791</v>
      </c>
      <c r="E194">
        <v>0.27689184048209325</v>
      </c>
    </row>
    <row r="195" spans="1:5" x14ac:dyDescent="0.25">
      <c r="A195" t="s">
        <v>2411</v>
      </c>
      <c r="B195" t="s">
        <v>619</v>
      </c>
      <c r="C195">
        <v>0.71822095396273211</v>
      </c>
      <c r="D195">
        <v>0.795513856771072</v>
      </c>
      <c r="E195">
        <v>0.72310815951790686</v>
      </c>
    </row>
    <row r="196" spans="1:5" x14ac:dyDescent="0.25">
      <c r="A196" t="s">
        <v>2411</v>
      </c>
      <c r="B196" t="s">
        <v>629</v>
      </c>
      <c r="C196">
        <v>0.11759489887911023</v>
      </c>
      <c r="D196">
        <v>9.7813499846964511E-2</v>
      </c>
      <c r="E196">
        <v>0.1163441273370095</v>
      </c>
    </row>
    <row r="197" spans="1:5" x14ac:dyDescent="0.25">
      <c r="A197" t="s">
        <v>2411</v>
      </c>
      <c r="B197" t="s">
        <v>631</v>
      </c>
      <c r="C197">
        <v>4.3120777557787024E-2</v>
      </c>
      <c r="D197">
        <v>3.0015141309236389E-2</v>
      </c>
      <c r="E197">
        <v>4.2292112364077865E-2</v>
      </c>
    </row>
    <row r="198" spans="1:5" x14ac:dyDescent="0.25">
      <c r="A198" t="s">
        <v>2411</v>
      </c>
      <c r="B198" t="s">
        <v>633</v>
      </c>
      <c r="C198">
        <v>5.7418796566326757E-2</v>
      </c>
      <c r="D198">
        <v>9.322026013663727E-2</v>
      </c>
      <c r="E198">
        <v>5.9682511671943536E-2</v>
      </c>
    </row>
    <row r="199" spans="1:5" x14ac:dyDescent="0.25">
      <c r="A199" t="s">
        <v>2411</v>
      </c>
      <c r="B199" t="s">
        <v>635</v>
      </c>
      <c r="C199">
        <v>0.13376141602272448</v>
      </c>
      <c r="D199">
        <v>0.15125247179140022</v>
      </c>
      <c r="E199">
        <v>0.13486736989187223</v>
      </c>
    </row>
    <row r="200" spans="1:5" x14ac:dyDescent="0.25">
      <c r="A200" t="s">
        <v>2411</v>
      </c>
      <c r="B200" t="s">
        <v>637</v>
      </c>
      <c r="C200">
        <v>0.64810411097405163</v>
      </c>
      <c r="D200">
        <v>0.6276986269157615</v>
      </c>
      <c r="E200">
        <v>0.6468138787350971</v>
      </c>
    </row>
    <row r="201" spans="1:5" x14ac:dyDescent="0.25">
      <c r="A201" t="s">
        <v>2411</v>
      </c>
      <c r="B201" t="s">
        <v>644</v>
      </c>
      <c r="C201">
        <v>5.7388196047030403E-4</v>
      </c>
      <c r="D201">
        <v>5.5411726788300551E-4</v>
      </c>
      <c r="E201">
        <v>5.726322452713745E-4</v>
      </c>
    </row>
    <row r="202" spans="1:5" x14ac:dyDescent="0.25">
      <c r="A202" t="s">
        <v>2411</v>
      </c>
      <c r="B202" t="s">
        <v>656</v>
      </c>
      <c r="C202">
        <v>296304.84052388347</v>
      </c>
      <c r="D202">
        <v>315051</v>
      </c>
    </row>
    <row r="203" spans="1:5" x14ac:dyDescent="0.25">
      <c r="A203" t="s">
        <v>2411</v>
      </c>
      <c r="B203" t="s">
        <v>657</v>
      </c>
      <c r="C203">
        <v>163479.58040867967</v>
      </c>
      <c r="D203">
        <v>59400</v>
      </c>
    </row>
    <row r="204" spans="1:5" x14ac:dyDescent="0.25">
      <c r="A204" t="s">
        <v>2411</v>
      </c>
      <c r="B204" t="s">
        <v>658</v>
      </c>
      <c r="C204">
        <v>36332.428169620078</v>
      </c>
      <c r="D204">
        <v>4501</v>
      </c>
    </row>
    <row r="205" spans="1:5" x14ac:dyDescent="0.25">
      <c r="A205" t="s">
        <v>2411</v>
      </c>
      <c r="B205" t="s">
        <v>659</v>
      </c>
      <c r="C205">
        <v>13484.065761839996</v>
      </c>
      <c r="D205">
        <v>444</v>
      </c>
    </row>
    <row r="206" spans="1:5" x14ac:dyDescent="0.25">
      <c r="A206" t="s">
        <v>2411</v>
      </c>
      <c r="B206" t="s">
        <v>660</v>
      </c>
      <c r="C206">
        <v>7712.0643128899983</v>
      </c>
      <c r="D206">
        <v>113</v>
      </c>
    </row>
    <row r="207" spans="1:5" x14ac:dyDescent="0.25">
      <c r="A207" t="s">
        <v>2411</v>
      </c>
      <c r="B207" t="s">
        <v>661</v>
      </c>
      <c r="C207">
        <v>7135.4693739799995</v>
      </c>
      <c r="D207">
        <v>37</v>
      </c>
    </row>
    <row r="208" spans="1:5" x14ac:dyDescent="0.25">
      <c r="A208" t="s">
        <v>2411</v>
      </c>
      <c r="B208" t="s">
        <v>718</v>
      </c>
      <c r="C208">
        <v>0.57563125868285825</v>
      </c>
    </row>
    <row r="209" spans="1:4" x14ac:dyDescent="0.25">
      <c r="A209" t="s">
        <v>2411</v>
      </c>
      <c r="B209" t="s">
        <v>719</v>
      </c>
      <c r="C209">
        <v>358743.841639666</v>
      </c>
    </row>
    <row r="210" spans="1:4" x14ac:dyDescent="0.25">
      <c r="A210" t="s">
        <v>2411</v>
      </c>
      <c r="B210" t="s">
        <v>720</v>
      </c>
      <c r="C210">
        <v>61982.036384048522</v>
      </c>
    </row>
    <row r="211" spans="1:4" x14ac:dyDescent="0.25">
      <c r="A211" t="s">
        <v>2411</v>
      </c>
      <c r="B211" t="s">
        <v>721</v>
      </c>
      <c r="C211">
        <v>48101.474069645847</v>
      </c>
    </row>
    <row r="212" spans="1:4" x14ac:dyDescent="0.25">
      <c r="A212" t="s">
        <v>2411</v>
      </c>
      <c r="B212" t="s">
        <v>722</v>
      </c>
      <c r="C212">
        <v>30160.780957194733</v>
      </c>
    </row>
    <row r="213" spans="1:4" x14ac:dyDescent="0.25">
      <c r="A213" t="s">
        <v>2411</v>
      </c>
      <c r="B213" t="s">
        <v>723</v>
      </c>
      <c r="C213">
        <v>15232.80881656276</v>
      </c>
    </row>
    <row r="214" spans="1:4" x14ac:dyDescent="0.25">
      <c r="A214" t="s">
        <v>2411</v>
      </c>
      <c r="B214" t="s">
        <v>724</v>
      </c>
      <c r="C214">
        <v>3893.0546207540956</v>
      </c>
    </row>
    <row r="215" spans="1:4" x14ac:dyDescent="0.25">
      <c r="A215" t="s">
        <v>2411</v>
      </c>
      <c r="B215" t="s">
        <v>725</v>
      </c>
      <c r="C215">
        <v>1836.5919742161391</v>
      </c>
    </row>
    <row r="216" spans="1:4" x14ac:dyDescent="0.25">
      <c r="A216" t="s">
        <v>2411</v>
      </c>
      <c r="B216" t="s">
        <v>726</v>
      </c>
      <c r="C216">
        <v>4487.1121938389761</v>
      </c>
    </row>
    <row r="217" spans="1:4" x14ac:dyDescent="0.25">
      <c r="A217" t="s">
        <v>2411</v>
      </c>
      <c r="B217" t="s">
        <v>738</v>
      </c>
      <c r="C217">
        <v>0.82886780786321779</v>
      </c>
    </row>
    <row r="218" spans="1:4" x14ac:dyDescent="0.25">
      <c r="A218" t="s">
        <v>2411</v>
      </c>
      <c r="B218" t="s">
        <v>740</v>
      </c>
      <c r="C218">
        <v>4.2460010731691429E-2</v>
      </c>
    </row>
    <row r="219" spans="1:4" x14ac:dyDescent="0.25">
      <c r="A219" t="s">
        <v>2411</v>
      </c>
      <c r="B219" t="s">
        <v>744</v>
      </c>
      <c r="C219">
        <v>3.7578234653633878E-2</v>
      </c>
    </row>
    <row r="220" spans="1:4" x14ac:dyDescent="0.25">
      <c r="A220" t="s">
        <v>2411</v>
      </c>
      <c r="B220" t="s">
        <v>1596</v>
      </c>
      <c r="C220">
        <v>41865.633909039847</v>
      </c>
      <c r="D220">
        <v>16794</v>
      </c>
    </row>
    <row r="221" spans="1:4" x14ac:dyDescent="0.25">
      <c r="A221" t="s">
        <v>2411</v>
      </c>
      <c r="B221" t="s">
        <v>1605</v>
      </c>
      <c r="C221">
        <v>52003.607553599897</v>
      </c>
      <c r="D221">
        <v>38780</v>
      </c>
    </row>
    <row r="222" spans="1:4" x14ac:dyDescent="0.25">
      <c r="A222" t="s">
        <v>2411</v>
      </c>
      <c r="B222" t="s">
        <v>1606</v>
      </c>
      <c r="C222">
        <v>94904.2716063306</v>
      </c>
      <c r="D222">
        <v>81068</v>
      </c>
    </row>
    <row r="223" spans="1:4" x14ac:dyDescent="0.25">
      <c r="A223" t="s">
        <v>2411</v>
      </c>
      <c r="B223" t="s">
        <v>1607</v>
      </c>
      <c r="C223">
        <v>24889.261392549859</v>
      </c>
      <c r="D223">
        <v>29461</v>
      </c>
    </row>
    <row r="224" spans="1:4" x14ac:dyDescent="0.25">
      <c r="A224" t="s">
        <v>2411</v>
      </c>
      <c r="B224" t="s">
        <v>1608</v>
      </c>
      <c r="C224">
        <v>4427.8008516099999</v>
      </c>
      <c r="D224">
        <v>5331</v>
      </c>
    </row>
    <row r="225" spans="1:4" x14ac:dyDescent="0.25">
      <c r="A225" t="s">
        <v>2411</v>
      </c>
      <c r="B225" t="s">
        <v>1609</v>
      </c>
      <c r="C225">
        <v>1.2239004</v>
      </c>
      <c r="D225">
        <v>2</v>
      </c>
    </row>
    <row r="226" spans="1:4" x14ac:dyDescent="0.25">
      <c r="A226" t="s">
        <v>2411</v>
      </c>
      <c r="B226" t="s">
        <v>1613</v>
      </c>
      <c r="C226">
        <v>31455.304777369904</v>
      </c>
      <c r="D226">
        <v>30518</v>
      </c>
    </row>
    <row r="227" spans="1:4" x14ac:dyDescent="0.25">
      <c r="A227" t="s">
        <v>2411</v>
      </c>
      <c r="B227" t="s">
        <v>1597</v>
      </c>
      <c r="C227">
        <v>23775.791414219973</v>
      </c>
      <c r="D227">
        <v>11862</v>
      </c>
    </row>
    <row r="228" spans="1:4" x14ac:dyDescent="0.25">
      <c r="A228" t="s">
        <v>2411</v>
      </c>
      <c r="B228" t="s">
        <v>1598</v>
      </c>
      <c r="C228">
        <v>102687.87723715095</v>
      </c>
      <c r="D228">
        <v>56843</v>
      </c>
    </row>
    <row r="229" spans="1:4" x14ac:dyDescent="0.25">
      <c r="A229" t="s">
        <v>2411</v>
      </c>
      <c r="B229" t="s">
        <v>1599</v>
      </c>
      <c r="C229">
        <v>83452.852787180265</v>
      </c>
      <c r="D229">
        <v>52364</v>
      </c>
    </row>
    <row r="230" spans="1:4" x14ac:dyDescent="0.25">
      <c r="A230" t="s">
        <v>2411</v>
      </c>
      <c r="B230" t="s">
        <v>1600</v>
      </c>
      <c r="C230">
        <v>27876.440519350017</v>
      </c>
      <c r="D230">
        <v>19629</v>
      </c>
    </row>
    <row r="231" spans="1:4" x14ac:dyDescent="0.25">
      <c r="A231" t="s">
        <v>2411</v>
      </c>
      <c r="B231" t="s">
        <v>1601</v>
      </c>
      <c r="C231">
        <v>10708.844802969981</v>
      </c>
      <c r="D231">
        <v>8123</v>
      </c>
    </row>
    <row r="232" spans="1:4" x14ac:dyDescent="0.25">
      <c r="A232" t="s">
        <v>2411</v>
      </c>
      <c r="B232" t="s">
        <v>1602</v>
      </c>
      <c r="C232">
        <v>4284.7898919699983</v>
      </c>
      <c r="D232">
        <v>3867</v>
      </c>
    </row>
    <row r="233" spans="1:4" x14ac:dyDescent="0.25">
      <c r="A233" t="s">
        <v>2411</v>
      </c>
      <c r="B233" t="s">
        <v>1603</v>
      </c>
      <c r="C233">
        <v>12683.484849520008</v>
      </c>
      <c r="D233">
        <v>5420</v>
      </c>
    </row>
    <row r="234" spans="1:4" x14ac:dyDescent="0.25">
      <c r="A234" t="s">
        <v>2411</v>
      </c>
      <c r="B234" t="s">
        <v>1604</v>
      </c>
      <c r="C234">
        <v>9431.2630576400024</v>
      </c>
      <c r="D234">
        <v>4474</v>
      </c>
    </row>
    <row r="235" spans="1:4" x14ac:dyDescent="0.25">
      <c r="A235" t="s">
        <v>2411</v>
      </c>
      <c r="B235" t="s">
        <v>1618</v>
      </c>
      <c r="C235">
        <v>41865.633909039847</v>
      </c>
      <c r="D235">
        <v>16794</v>
      </c>
    </row>
    <row r="236" spans="1:4" x14ac:dyDescent="0.25">
      <c r="A236" t="s">
        <v>2411</v>
      </c>
      <c r="B236" t="s">
        <v>1627</v>
      </c>
      <c r="C236">
        <v>52003.607553599897</v>
      </c>
      <c r="D236">
        <v>38780</v>
      </c>
    </row>
    <row r="237" spans="1:4" x14ac:dyDescent="0.25">
      <c r="A237" t="s">
        <v>2411</v>
      </c>
      <c r="B237" t="s">
        <v>1702</v>
      </c>
      <c r="C237">
        <v>94904.2716063306</v>
      </c>
      <c r="D237">
        <v>81068</v>
      </c>
    </row>
    <row r="238" spans="1:4" x14ac:dyDescent="0.25">
      <c r="A238" t="s">
        <v>2411</v>
      </c>
      <c r="B238" t="s">
        <v>1735</v>
      </c>
      <c r="C238">
        <v>24889.261392549859</v>
      </c>
      <c r="D238">
        <v>29461</v>
      </c>
    </row>
    <row r="239" spans="1:4" x14ac:dyDescent="0.25">
      <c r="A239" t="s">
        <v>2411</v>
      </c>
      <c r="B239" t="s">
        <v>1736</v>
      </c>
      <c r="C239">
        <v>4427.8008516099999</v>
      </c>
      <c r="D239">
        <v>5331</v>
      </c>
    </row>
    <row r="240" spans="1:4" x14ac:dyDescent="0.25">
      <c r="A240" t="s">
        <v>2411</v>
      </c>
      <c r="B240" t="s">
        <v>1737</v>
      </c>
      <c r="C240">
        <v>1.2239004</v>
      </c>
      <c r="D240">
        <v>2</v>
      </c>
    </row>
    <row r="241" spans="1:4" x14ac:dyDescent="0.25">
      <c r="A241" t="s">
        <v>2411</v>
      </c>
      <c r="B241" t="s">
        <v>1741</v>
      </c>
      <c r="C241">
        <v>31455.304777369904</v>
      </c>
      <c r="D241">
        <v>30518</v>
      </c>
    </row>
    <row r="242" spans="1:4" x14ac:dyDescent="0.25">
      <c r="A242" t="s">
        <v>2411</v>
      </c>
      <c r="B242" t="s">
        <v>1619</v>
      </c>
      <c r="C242">
        <v>23775.791414219973</v>
      </c>
      <c r="D242">
        <v>11862</v>
      </c>
    </row>
    <row r="243" spans="1:4" x14ac:dyDescent="0.25">
      <c r="A243" t="s">
        <v>2411</v>
      </c>
      <c r="B243" t="s">
        <v>1620</v>
      </c>
      <c r="C243">
        <v>102687.87723715095</v>
      </c>
      <c r="D243">
        <v>56843</v>
      </c>
    </row>
    <row r="244" spans="1:4" x14ac:dyDescent="0.25">
      <c r="A244" t="s">
        <v>2411</v>
      </c>
      <c r="B244" t="s">
        <v>1621</v>
      </c>
      <c r="C244">
        <v>83452.852787180265</v>
      </c>
      <c r="D244">
        <v>52364</v>
      </c>
    </row>
    <row r="245" spans="1:4" x14ac:dyDescent="0.25">
      <c r="A245" t="s">
        <v>2411</v>
      </c>
      <c r="B245" t="s">
        <v>1622</v>
      </c>
      <c r="C245">
        <v>27876.440519350017</v>
      </c>
      <c r="D245">
        <v>19629</v>
      </c>
    </row>
    <row r="246" spans="1:4" x14ac:dyDescent="0.25">
      <c r="A246" t="s">
        <v>2411</v>
      </c>
      <c r="B246" t="s">
        <v>1623</v>
      </c>
      <c r="C246">
        <v>10708.844802969981</v>
      </c>
      <c r="D246">
        <v>8123</v>
      </c>
    </row>
    <row r="247" spans="1:4" x14ac:dyDescent="0.25">
      <c r="A247" t="s">
        <v>2411</v>
      </c>
      <c r="B247" t="s">
        <v>1624</v>
      </c>
      <c r="C247">
        <v>4284.7898919699983</v>
      </c>
      <c r="D247">
        <v>3867</v>
      </c>
    </row>
    <row r="248" spans="1:4" x14ac:dyDescent="0.25">
      <c r="A248" t="s">
        <v>2411</v>
      </c>
      <c r="B248" t="s">
        <v>1625</v>
      </c>
      <c r="C248">
        <v>12683.484849520008</v>
      </c>
      <c r="D248">
        <v>5420</v>
      </c>
    </row>
    <row r="249" spans="1:4" x14ac:dyDescent="0.25">
      <c r="A249" t="s">
        <v>2411</v>
      </c>
      <c r="B249" t="s">
        <v>1626</v>
      </c>
      <c r="C249">
        <v>9431.2630576400024</v>
      </c>
      <c r="D249">
        <v>4474</v>
      </c>
    </row>
    <row r="250" spans="1:4" x14ac:dyDescent="0.25">
      <c r="A250" t="s">
        <v>2411</v>
      </c>
      <c r="B250" t="s">
        <v>1745</v>
      </c>
      <c r="C250">
        <v>79125.470027349671</v>
      </c>
      <c r="D250">
        <v>54858</v>
      </c>
    </row>
    <row r="251" spans="1:4" x14ac:dyDescent="0.25">
      <c r="A251" t="s">
        <v>2411</v>
      </c>
      <c r="B251" t="s">
        <v>1754</v>
      </c>
      <c r="C251">
        <v>11484.690494179973</v>
      </c>
      <c r="D251">
        <v>6124</v>
      </c>
    </row>
    <row r="252" spans="1:4" x14ac:dyDescent="0.25">
      <c r="A252" t="s">
        <v>2411</v>
      </c>
      <c r="B252" t="s">
        <v>1755</v>
      </c>
      <c r="C252">
        <v>22549.442881099971</v>
      </c>
      <c r="D252">
        <v>9855</v>
      </c>
    </row>
    <row r="253" spans="1:4" x14ac:dyDescent="0.25">
      <c r="A253" t="s">
        <v>2411</v>
      </c>
      <c r="B253" t="s">
        <v>2260</v>
      </c>
      <c r="C253">
        <v>20733.719869950066</v>
      </c>
      <c r="D253">
        <v>7145</v>
      </c>
    </row>
    <row r="254" spans="1:4" x14ac:dyDescent="0.25">
      <c r="A254" t="s">
        <v>2411</v>
      </c>
      <c r="B254" t="s">
        <v>2261</v>
      </c>
      <c r="C254">
        <v>6797.5740743999959</v>
      </c>
      <c r="D254">
        <v>2719</v>
      </c>
    </row>
    <row r="255" spans="1:4" x14ac:dyDescent="0.25">
      <c r="A255" t="s">
        <v>2411</v>
      </c>
      <c r="B255" t="s">
        <v>1746</v>
      </c>
      <c r="C255">
        <v>73590.921761780453</v>
      </c>
      <c r="D255">
        <v>48533</v>
      </c>
    </row>
    <row r="256" spans="1:4" x14ac:dyDescent="0.25">
      <c r="A256" t="s">
        <v>2411</v>
      </c>
      <c r="B256" t="s">
        <v>1747</v>
      </c>
      <c r="C256">
        <v>54195.051018979451</v>
      </c>
      <c r="D256">
        <v>38356</v>
      </c>
    </row>
    <row r="257" spans="1:4" x14ac:dyDescent="0.25">
      <c r="A257" t="s">
        <v>2411</v>
      </c>
      <c r="B257" t="s">
        <v>1748</v>
      </c>
      <c r="C257">
        <v>80949.648250590821</v>
      </c>
      <c r="D257">
        <v>64081</v>
      </c>
    </row>
    <row r="258" spans="1:4" x14ac:dyDescent="0.25">
      <c r="A258" t="s">
        <v>2411</v>
      </c>
      <c r="B258" t="s">
        <v>1749</v>
      </c>
      <c r="C258">
        <v>90581.836921820432</v>
      </c>
      <c r="D258">
        <v>75228</v>
      </c>
    </row>
    <row r="259" spans="1:4" x14ac:dyDescent="0.25">
      <c r="A259" t="s">
        <v>2411</v>
      </c>
      <c r="B259" t="s">
        <v>1750</v>
      </c>
      <c r="C259">
        <v>29279.705327239866</v>
      </c>
      <c r="D259">
        <v>23972</v>
      </c>
    </row>
    <row r="260" spans="1:4" x14ac:dyDescent="0.25">
      <c r="A260" t="s">
        <v>2411</v>
      </c>
      <c r="B260" t="s">
        <v>1751</v>
      </c>
      <c r="C260">
        <v>16966.488441970039</v>
      </c>
      <c r="D260">
        <v>11174</v>
      </c>
    </row>
    <row r="261" spans="1:4" x14ac:dyDescent="0.25">
      <c r="A261" t="s">
        <v>2411</v>
      </c>
      <c r="B261" t="s">
        <v>1752</v>
      </c>
      <c r="C261">
        <v>15769.019757049946</v>
      </c>
      <c r="D261">
        <v>9080</v>
      </c>
    </row>
    <row r="262" spans="1:4" x14ac:dyDescent="0.25">
      <c r="A262" t="s">
        <v>2411</v>
      </c>
      <c r="B262" t="s">
        <v>1753</v>
      </c>
      <c r="C262">
        <v>22424.879724490089</v>
      </c>
      <c r="D262">
        <v>13403</v>
      </c>
    </row>
    <row r="263" spans="1:4" x14ac:dyDescent="0.25">
      <c r="A263" t="s">
        <v>2411</v>
      </c>
      <c r="B263" t="s">
        <v>2067</v>
      </c>
      <c r="C263">
        <v>379552.17404672591</v>
      </c>
      <c r="D263">
        <v>304054</v>
      </c>
    </row>
    <row r="264" spans="1:4" x14ac:dyDescent="0.25">
      <c r="A264" t="s">
        <v>2411</v>
      </c>
      <c r="B264" t="s">
        <v>2068</v>
      </c>
      <c r="C264">
        <v>50661.490271329771</v>
      </c>
      <c r="D264">
        <v>33531</v>
      </c>
    </row>
    <row r="265" spans="1:4" x14ac:dyDescent="0.25">
      <c r="A265" t="s">
        <v>2411</v>
      </c>
      <c r="B265" t="s">
        <v>2070</v>
      </c>
      <c r="C265">
        <v>26691.432738620118</v>
      </c>
      <c r="D265">
        <v>17338</v>
      </c>
    </row>
    <row r="266" spans="1:4" x14ac:dyDescent="0.25">
      <c r="A266" t="s">
        <v>2411</v>
      </c>
      <c r="B266" t="s">
        <v>2071</v>
      </c>
      <c r="C266">
        <v>67481.925909559868</v>
      </c>
      <c r="D266">
        <v>9534</v>
      </c>
    </row>
    <row r="267" spans="1:4" x14ac:dyDescent="0.25">
      <c r="A267" t="s">
        <v>2411</v>
      </c>
      <c r="B267" t="s">
        <v>2072</v>
      </c>
      <c r="C267">
        <v>61.425584659999991</v>
      </c>
      <c r="D267">
        <v>109</v>
      </c>
    </row>
    <row r="268" spans="1:4" x14ac:dyDescent="0.25">
      <c r="A268" t="s">
        <v>2411</v>
      </c>
      <c r="B268" t="s">
        <v>2075</v>
      </c>
      <c r="C268">
        <v>31446.482255000061</v>
      </c>
      <c r="D268">
        <v>11591</v>
      </c>
    </row>
    <row r="269" spans="1:4" x14ac:dyDescent="0.25">
      <c r="A269" t="s">
        <v>2411</v>
      </c>
      <c r="B269" t="s">
        <v>2076</v>
      </c>
      <c r="C269">
        <v>493001.96629590407</v>
      </c>
      <c r="D269">
        <v>352937</v>
      </c>
    </row>
    <row r="270" spans="1:4" x14ac:dyDescent="0.25">
      <c r="A270" t="s">
        <v>2411</v>
      </c>
      <c r="B270" t="s">
        <v>2081</v>
      </c>
      <c r="D270">
        <v>341490.60712171538</v>
      </c>
    </row>
    <row r="271" spans="1:4" x14ac:dyDescent="0.25">
      <c r="A271" t="s">
        <v>2411</v>
      </c>
      <c r="B271" t="s">
        <v>2082</v>
      </c>
      <c r="D271">
        <v>11635.779468213008</v>
      </c>
    </row>
    <row r="272" spans="1:4" x14ac:dyDescent="0.25">
      <c r="A272" t="s">
        <v>2411</v>
      </c>
      <c r="B272" t="s">
        <v>2084</v>
      </c>
      <c r="D272">
        <v>9439.8291516320078</v>
      </c>
    </row>
    <row r="273" spans="1:4" x14ac:dyDescent="0.25">
      <c r="A273" t="s">
        <v>2411</v>
      </c>
      <c r="B273" t="s">
        <v>2085</v>
      </c>
      <c r="D273">
        <v>24683.755889134049</v>
      </c>
    </row>
    <row r="274" spans="1:4" x14ac:dyDescent="0.25">
      <c r="A274" t="s">
        <v>2411</v>
      </c>
      <c r="B274" t="s">
        <v>2086</v>
      </c>
      <c r="D274">
        <v>15.302222121927695</v>
      </c>
    </row>
    <row r="275" spans="1:4" x14ac:dyDescent="0.25">
      <c r="A275" t="s">
        <v>2411</v>
      </c>
      <c r="B275" t="s">
        <v>1674</v>
      </c>
      <c r="C275">
        <v>2506.8585112400033</v>
      </c>
      <c r="D275">
        <v>2643</v>
      </c>
    </row>
    <row r="276" spans="1:4" x14ac:dyDescent="0.25">
      <c r="A276" t="s">
        <v>2411</v>
      </c>
      <c r="B276" t="s">
        <v>1675</v>
      </c>
      <c r="C276">
        <v>5149.8355511899917</v>
      </c>
      <c r="D276">
        <v>1589</v>
      </c>
    </row>
    <row r="277" spans="1:4" x14ac:dyDescent="0.25">
      <c r="A277" t="s">
        <v>2411</v>
      </c>
      <c r="B277" t="s">
        <v>1676</v>
      </c>
      <c r="C277">
        <v>11006.45808271999</v>
      </c>
      <c r="D277">
        <v>1171</v>
      </c>
    </row>
    <row r="278" spans="1:4" x14ac:dyDescent="0.25">
      <c r="A278" t="s">
        <v>2411</v>
      </c>
      <c r="B278" t="s">
        <v>1677</v>
      </c>
      <c r="C278">
        <v>5754.3571317600017</v>
      </c>
      <c r="D278">
        <v>194</v>
      </c>
    </row>
    <row r="279" spans="1:4" x14ac:dyDescent="0.25">
      <c r="A279" t="s">
        <v>2411</v>
      </c>
      <c r="B279" t="s">
        <v>1678</v>
      </c>
      <c r="C279">
        <v>4485.234719009999</v>
      </c>
      <c r="D279">
        <v>69</v>
      </c>
    </row>
    <row r="280" spans="1:4" x14ac:dyDescent="0.25">
      <c r="A280" t="s">
        <v>2411</v>
      </c>
      <c r="B280" t="s">
        <v>1679</v>
      </c>
      <c r="C280">
        <v>6496.2296815099999</v>
      </c>
      <c r="D280">
        <v>32</v>
      </c>
    </row>
    <row r="281" spans="1:4" x14ac:dyDescent="0.25">
      <c r="A281" t="s">
        <v>2411</v>
      </c>
      <c r="B281" t="s">
        <v>1758</v>
      </c>
      <c r="C281">
        <v>0.39817252794980812</v>
      </c>
    </row>
    <row r="282" spans="1:4" x14ac:dyDescent="0.25">
      <c r="A282" t="s">
        <v>2411</v>
      </c>
      <c r="B282" t="s">
        <v>1759</v>
      </c>
      <c r="C282">
        <v>31668.831603664366</v>
      </c>
    </row>
    <row r="283" spans="1:4" x14ac:dyDescent="0.25">
      <c r="A283" t="s">
        <v>2411</v>
      </c>
      <c r="B283" t="s">
        <v>1760</v>
      </c>
      <c r="C283">
        <v>2688.2586224260494</v>
      </c>
    </row>
    <row r="284" spans="1:4" x14ac:dyDescent="0.25">
      <c r="A284" t="s">
        <v>2411</v>
      </c>
      <c r="B284" t="s">
        <v>1761</v>
      </c>
      <c r="C284">
        <v>820.63383472573685</v>
      </c>
    </row>
    <row r="285" spans="1:4" x14ac:dyDescent="0.25">
      <c r="A285" t="s">
        <v>2411</v>
      </c>
      <c r="B285" t="s">
        <v>1762</v>
      </c>
      <c r="C285">
        <v>124.4278682279305</v>
      </c>
    </row>
    <row r="286" spans="1:4" x14ac:dyDescent="0.25">
      <c r="A286" t="s">
        <v>2411</v>
      </c>
      <c r="B286" t="s">
        <v>1763</v>
      </c>
      <c r="C286">
        <v>44.405881009143819</v>
      </c>
    </row>
    <row r="287" spans="1:4" x14ac:dyDescent="0.25">
      <c r="A287" t="s">
        <v>2411</v>
      </c>
      <c r="B287" t="s">
        <v>1764</v>
      </c>
      <c r="C287">
        <v>21.65125353450264</v>
      </c>
    </row>
    <row r="288" spans="1:4" x14ac:dyDescent="0.25">
      <c r="A288" t="s">
        <v>2411</v>
      </c>
      <c r="B288" t="s">
        <v>1765</v>
      </c>
      <c r="C288">
        <v>8.0562468954566224</v>
      </c>
    </row>
    <row r="289" spans="1:4" x14ac:dyDescent="0.25">
      <c r="A289" t="s">
        <v>2411</v>
      </c>
      <c r="B289" t="s">
        <v>1766</v>
      </c>
      <c r="C289">
        <v>22.708366946845555</v>
      </c>
    </row>
    <row r="290" spans="1:4" x14ac:dyDescent="0.25">
      <c r="A290" t="s">
        <v>2411</v>
      </c>
      <c r="B290" t="s">
        <v>2036</v>
      </c>
      <c r="C290">
        <v>8.6703939786731937E-2</v>
      </c>
    </row>
    <row r="291" spans="1:4" x14ac:dyDescent="0.25">
      <c r="A291" t="s">
        <v>2411</v>
      </c>
      <c r="B291" t="s">
        <v>2046</v>
      </c>
      <c r="C291">
        <v>5.7097151358619287E-4</v>
      </c>
    </row>
    <row r="292" spans="1:4" x14ac:dyDescent="0.25">
      <c r="A292" t="s">
        <v>2411</v>
      </c>
      <c r="B292" t="s">
        <v>2037</v>
      </c>
      <c r="C292">
        <v>0.40012591532423009</v>
      </c>
    </row>
    <row r="293" spans="1:4" x14ac:dyDescent="0.25">
      <c r="A293" t="s">
        <v>2411</v>
      </c>
      <c r="B293" t="s">
        <v>2038</v>
      </c>
      <c r="C293">
        <v>3.2346027102758926E-2</v>
      </c>
    </row>
    <row r="294" spans="1:4" x14ac:dyDescent="0.25">
      <c r="A294" t="s">
        <v>2411</v>
      </c>
      <c r="B294" t="s">
        <v>2040</v>
      </c>
      <c r="C294">
        <v>7.4026173065033521E-2</v>
      </c>
    </row>
    <row r="295" spans="1:4" x14ac:dyDescent="0.25">
      <c r="A295" t="s">
        <v>2411</v>
      </c>
      <c r="B295" t="s">
        <v>2041</v>
      </c>
      <c r="C295">
        <v>0.14569039679837462</v>
      </c>
    </row>
    <row r="296" spans="1:4" x14ac:dyDescent="0.25">
      <c r="A296" t="s">
        <v>2411</v>
      </c>
      <c r="B296" t="s">
        <v>2042</v>
      </c>
      <c r="C296">
        <v>0.12033486697852937</v>
      </c>
    </row>
    <row r="297" spans="1:4" x14ac:dyDescent="0.25">
      <c r="A297" t="s">
        <v>2411</v>
      </c>
      <c r="B297" t="s">
        <v>2044</v>
      </c>
      <c r="C297">
        <v>0.11022432297176347</v>
      </c>
    </row>
    <row r="298" spans="1:4" x14ac:dyDescent="0.25">
      <c r="A298" t="s">
        <v>2411</v>
      </c>
      <c r="B298" t="s">
        <v>2129</v>
      </c>
      <c r="C298">
        <v>1772.6447115999999</v>
      </c>
      <c r="D298">
        <v>140</v>
      </c>
    </row>
    <row r="299" spans="1:4" x14ac:dyDescent="0.25">
      <c r="A299" t="s">
        <v>2411</v>
      </c>
      <c r="B299" t="s">
        <v>2138</v>
      </c>
      <c r="C299">
        <v>5136.3399820899958</v>
      </c>
      <c r="D299">
        <v>739</v>
      </c>
    </row>
    <row r="300" spans="1:4" x14ac:dyDescent="0.25">
      <c r="A300" t="s">
        <v>2411</v>
      </c>
      <c r="B300" t="s">
        <v>2139</v>
      </c>
      <c r="C300">
        <v>5804.3025201999972</v>
      </c>
      <c r="D300">
        <v>1187</v>
      </c>
    </row>
    <row r="301" spans="1:4" x14ac:dyDescent="0.25">
      <c r="A301" t="s">
        <v>2411</v>
      </c>
      <c r="B301" t="s">
        <v>2140</v>
      </c>
      <c r="C301">
        <v>3036.9476836700019</v>
      </c>
      <c r="D301">
        <v>639</v>
      </c>
    </row>
    <row r="302" spans="1:4" x14ac:dyDescent="0.25">
      <c r="A302" t="s">
        <v>2411</v>
      </c>
      <c r="B302" t="s">
        <v>2141</v>
      </c>
      <c r="C302">
        <v>1295.5628504300005</v>
      </c>
      <c r="D302">
        <v>338</v>
      </c>
    </row>
    <row r="303" spans="1:4" x14ac:dyDescent="0.25">
      <c r="A303" t="s">
        <v>2411</v>
      </c>
      <c r="B303" t="s">
        <v>2142</v>
      </c>
      <c r="C303">
        <v>4.62256103</v>
      </c>
      <c r="D303">
        <v>1</v>
      </c>
    </row>
    <row r="304" spans="1:4" x14ac:dyDescent="0.25">
      <c r="A304" t="s">
        <v>2411</v>
      </c>
      <c r="B304" t="s">
        <v>2146</v>
      </c>
      <c r="C304">
        <v>8900.0017557099982</v>
      </c>
      <c r="D304">
        <v>1058</v>
      </c>
    </row>
    <row r="305" spans="1:4" x14ac:dyDescent="0.25">
      <c r="A305" t="s">
        <v>2411</v>
      </c>
      <c r="B305" t="s">
        <v>2130</v>
      </c>
      <c r="C305">
        <v>983.78542879999986</v>
      </c>
      <c r="D305">
        <v>101</v>
      </c>
    </row>
    <row r="306" spans="1:4" x14ac:dyDescent="0.25">
      <c r="A306" t="s">
        <v>2411</v>
      </c>
      <c r="B306" t="s">
        <v>2131</v>
      </c>
      <c r="C306">
        <v>2327.0165012799998</v>
      </c>
      <c r="D306">
        <v>300</v>
      </c>
    </row>
    <row r="307" spans="1:4" x14ac:dyDescent="0.25">
      <c r="A307" t="s">
        <v>2411</v>
      </c>
      <c r="B307" t="s">
        <v>2132</v>
      </c>
      <c r="C307">
        <v>1361.1470443400005</v>
      </c>
      <c r="D307">
        <v>242</v>
      </c>
    </row>
    <row r="308" spans="1:4" x14ac:dyDescent="0.25">
      <c r="A308" t="s">
        <v>2411</v>
      </c>
      <c r="B308" t="s">
        <v>2133</v>
      </c>
      <c r="C308">
        <v>382.61126576999999</v>
      </c>
      <c r="D308">
        <v>89</v>
      </c>
    </row>
    <row r="309" spans="1:4" x14ac:dyDescent="0.25">
      <c r="A309" t="s">
        <v>2411</v>
      </c>
      <c r="B309" t="s">
        <v>2134</v>
      </c>
      <c r="C309">
        <v>191.49891210000004</v>
      </c>
      <c r="D309">
        <v>50</v>
      </c>
    </row>
    <row r="310" spans="1:4" x14ac:dyDescent="0.25">
      <c r="A310" t="s">
        <v>2411</v>
      </c>
      <c r="B310" t="s">
        <v>2135</v>
      </c>
      <c r="C310">
        <v>253.31866043000002</v>
      </c>
      <c r="D310">
        <v>38</v>
      </c>
    </row>
    <row r="311" spans="1:4" x14ac:dyDescent="0.25">
      <c r="A311" t="s">
        <v>2411</v>
      </c>
      <c r="B311" t="s">
        <v>2136</v>
      </c>
      <c r="C311">
        <v>1643.3719816499997</v>
      </c>
      <c r="D311">
        <v>139</v>
      </c>
    </row>
    <row r="312" spans="1:4" x14ac:dyDescent="0.25">
      <c r="A312" t="s">
        <v>2411</v>
      </c>
      <c r="B312" t="s">
        <v>2137</v>
      </c>
      <c r="C312">
        <v>2305.8018183300001</v>
      </c>
      <c r="D312">
        <v>142</v>
      </c>
    </row>
    <row r="313" spans="1:4" x14ac:dyDescent="0.25">
      <c r="A313" t="s">
        <v>2411</v>
      </c>
      <c r="B313" t="s">
        <v>2151</v>
      </c>
      <c r="C313">
        <v>1772.6447115999999</v>
      </c>
      <c r="D313">
        <v>140</v>
      </c>
    </row>
    <row r="314" spans="1:4" x14ac:dyDescent="0.25">
      <c r="A314" t="s">
        <v>2411</v>
      </c>
      <c r="B314" t="s">
        <v>2160</v>
      </c>
      <c r="C314">
        <v>5136.3399820899958</v>
      </c>
      <c r="D314">
        <v>739</v>
      </c>
    </row>
    <row r="315" spans="1:4" x14ac:dyDescent="0.25">
      <c r="A315" t="s">
        <v>2411</v>
      </c>
      <c r="B315" t="s">
        <v>2161</v>
      </c>
      <c r="C315">
        <v>5804.3025201999972</v>
      </c>
      <c r="D315">
        <v>1187</v>
      </c>
    </row>
    <row r="316" spans="1:4" x14ac:dyDescent="0.25">
      <c r="A316" t="s">
        <v>2411</v>
      </c>
      <c r="B316" t="s">
        <v>2162</v>
      </c>
      <c r="C316">
        <v>3036.9476836700019</v>
      </c>
      <c r="D316">
        <v>639</v>
      </c>
    </row>
    <row r="317" spans="1:4" x14ac:dyDescent="0.25">
      <c r="A317" t="s">
        <v>2411</v>
      </c>
      <c r="B317" t="s">
        <v>2163</v>
      </c>
      <c r="C317">
        <v>1295.5628504300005</v>
      </c>
      <c r="D317">
        <v>338</v>
      </c>
    </row>
    <row r="318" spans="1:4" x14ac:dyDescent="0.25">
      <c r="A318" t="s">
        <v>2411</v>
      </c>
      <c r="B318" t="s">
        <v>2164</v>
      </c>
      <c r="C318">
        <v>4.62256103</v>
      </c>
      <c r="D318">
        <v>1</v>
      </c>
    </row>
    <row r="319" spans="1:4" x14ac:dyDescent="0.25">
      <c r="A319" t="s">
        <v>2411</v>
      </c>
      <c r="B319" t="s">
        <v>2168</v>
      </c>
      <c r="C319">
        <v>8900.0017557099982</v>
      </c>
      <c r="D319">
        <v>1058</v>
      </c>
    </row>
    <row r="320" spans="1:4" x14ac:dyDescent="0.25">
      <c r="A320" t="s">
        <v>2411</v>
      </c>
      <c r="B320" t="s">
        <v>2152</v>
      </c>
      <c r="C320">
        <v>983.78542879999986</v>
      </c>
      <c r="D320">
        <v>101</v>
      </c>
    </row>
    <row r="321" spans="1:4" x14ac:dyDescent="0.25">
      <c r="A321" t="s">
        <v>2411</v>
      </c>
      <c r="B321" t="s">
        <v>2153</v>
      </c>
      <c r="C321">
        <v>2327.0165012799998</v>
      </c>
      <c r="D321">
        <v>300</v>
      </c>
    </row>
    <row r="322" spans="1:4" x14ac:dyDescent="0.25">
      <c r="A322" t="s">
        <v>2411</v>
      </c>
      <c r="B322" t="s">
        <v>2154</v>
      </c>
      <c r="C322">
        <v>1361.1470443400005</v>
      </c>
      <c r="D322">
        <v>242</v>
      </c>
    </row>
    <row r="323" spans="1:4" x14ac:dyDescent="0.25">
      <c r="A323" t="s">
        <v>2411</v>
      </c>
      <c r="B323" t="s">
        <v>2155</v>
      </c>
      <c r="C323">
        <v>382.61126576999999</v>
      </c>
      <c r="D323">
        <v>89</v>
      </c>
    </row>
    <row r="324" spans="1:4" x14ac:dyDescent="0.25">
      <c r="A324" t="s">
        <v>2411</v>
      </c>
      <c r="B324" t="s">
        <v>2156</v>
      </c>
      <c r="C324">
        <v>191.49891210000004</v>
      </c>
      <c r="D324">
        <v>50</v>
      </c>
    </row>
    <row r="325" spans="1:4" x14ac:dyDescent="0.25">
      <c r="A325" t="s">
        <v>2411</v>
      </c>
      <c r="B325" t="s">
        <v>2157</v>
      </c>
      <c r="C325">
        <v>253.31866043000002</v>
      </c>
      <c r="D325">
        <v>38</v>
      </c>
    </row>
    <row r="326" spans="1:4" x14ac:dyDescent="0.25">
      <c r="A326" t="s">
        <v>2411</v>
      </c>
      <c r="B326" t="s">
        <v>2158</v>
      </c>
      <c r="C326">
        <v>1643.3719816499997</v>
      </c>
      <c r="D326">
        <v>139</v>
      </c>
    </row>
    <row r="327" spans="1:4" x14ac:dyDescent="0.25">
      <c r="A327" t="s">
        <v>2411</v>
      </c>
      <c r="B327" t="s">
        <v>2159</v>
      </c>
      <c r="C327">
        <v>2305.8018183300001</v>
      </c>
      <c r="D327">
        <v>142</v>
      </c>
    </row>
    <row r="328" spans="1:4" x14ac:dyDescent="0.25">
      <c r="A328" t="s">
        <v>2411</v>
      </c>
      <c r="B328" t="s">
        <v>2173</v>
      </c>
      <c r="C328">
        <v>7328.98230435</v>
      </c>
      <c r="D328">
        <v>1266</v>
      </c>
    </row>
    <row r="329" spans="1:4" x14ac:dyDescent="0.25">
      <c r="A329" t="s">
        <v>2411</v>
      </c>
      <c r="B329" t="s">
        <v>2182</v>
      </c>
      <c r="C329">
        <v>1509.05865963</v>
      </c>
      <c r="D329">
        <v>124</v>
      </c>
    </row>
    <row r="330" spans="1:4" x14ac:dyDescent="0.25">
      <c r="A330" t="s">
        <v>2411</v>
      </c>
      <c r="B330" t="s">
        <v>2183</v>
      </c>
      <c r="C330">
        <v>1596.9022422499997</v>
      </c>
      <c r="D330">
        <v>112</v>
      </c>
    </row>
    <row r="331" spans="1:4" x14ac:dyDescent="0.25">
      <c r="A331" t="s">
        <v>2411</v>
      </c>
      <c r="B331" t="s">
        <v>2275</v>
      </c>
      <c r="C331">
        <v>1038.1596946599996</v>
      </c>
      <c r="D331">
        <v>64</v>
      </c>
    </row>
    <row r="332" spans="1:4" x14ac:dyDescent="0.25">
      <c r="A332" t="s">
        <v>2411</v>
      </c>
      <c r="B332" t="s">
        <v>2276</v>
      </c>
      <c r="C332">
        <v>4226.3719280800015</v>
      </c>
      <c r="D332">
        <v>181</v>
      </c>
    </row>
    <row r="333" spans="1:4" x14ac:dyDescent="0.25">
      <c r="A333" t="s">
        <v>2411</v>
      </c>
      <c r="B333" t="s">
        <v>2174</v>
      </c>
      <c r="C333">
        <v>2168.2992419700008</v>
      </c>
      <c r="D333">
        <v>499</v>
      </c>
    </row>
    <row r="334" spans="1:4" x14ac:dyDescent="0.25">
      <c r="A334" t="s">
        <v>2411</v>
      </c>
      <c r="B334" t="s">
        <v>2175</v>
      </c>
      <c r="C334">
        <v>1639.8210783300008</v>
      </c>
      <c r="D334">
        <v>330</v>
      </c>
    </row>
    <row r="335" spans="1:4" x14ac:dyDescent="0.25">
      <c r="A335" t="s">
        <v>2411</v>
      </c>
      <c r="B335" t="s">
        <v>2176</v>
      </c>
      <c r="C335">
        <v>3746.7454371499957</v>
      </c>
      <c r="D335">
        <v>578</v>
      </c>
    </row>
    <row r="336" spans="1:4" x14ac:dyDescent="0.25">
      <c r="A336" t="s">
        <v>2411</v>
      </c>
      <c r="B336" t="s">
        <v>2177</v>
      </c>
      <c r="C336">
        <v>4535.7707953599984</v>
      </c>
      <c r="D336">
        <v>697</v>
      </c>
    </row>
    <row r="337" spans="1:4" x14ac:dyDescent="0.25">
      <c r="A337" t="s">
        <v>2411</v>
      </c>
      <c r="B337" t="s">
        <v>2178</v>
      </c>
      <c r="C337">
        <v>2708.2601515299989</v>
      </c>
      <c r="D337">
        <v>519</v>
      </c>
    </row>
    <row r="338" spans="1:4" x14ac:dyDescent="0.25">
      <c r="A338" t="s">
        <v>2411</v>
      </c>
      <c r="B338" t="s">
        <v>2179</v>
      </c>
      <c r="C338">
        <v>1709.8331975899985</v>
      </c>
      <c r="D338">
        <v>288</v>
      </c>
    </row>
    <row r="339" spans="1:4" x14ac:dyDescent="0.25">
      <c r="A339" t="s">
        <v>2411</v>
      </c>
      <c r="B339" t="s">
        <v>2180</v>
      </c>
      <c r="C339">
        <v>1360.7819842500003</v>
      </c>
      <c r="D339">
        <v>195</v>
      </c>
    </row>
    <row r="340" spans="1:4" x14ac:dyDescent="0.25">
      <c r="A340" t="s">
        <v>2411</v>
      </c>
      <c r="B340" t="s">
        <v>2181</v>
      </c>
      <c r="C340">
        <v>1829.9869622800006</v>
      </c>
      <c r="D340">
        <v>260</v>
      </c>
    </row>
    <row r="341" spans="1:4" x14ac:dyDescent="0.25">
      <c r="A341" t="s">
        <v>2411</v>
      </c>
      <c r="B341" t="s">
        <v>2185</v>
      </c>
      <c r="C341">
        <v>1569.3198809499997</v>
      </c>
      <c r="D341">
        <v>104</v>
      </c>
    </row>
    <row r="342" spans="1:4" x14ac:dyDescent="0.25">
      <c r="A342" t="s">
        <v>2411</v>
      </c>
      <c r="B342" t="s">
        <v>2186</v>
      </c>
      <c r="C342">
        <v>33829.653796479943</v>
      </c>
      <c r="D342">
        <v>5009</v>
      </c>
    </row>
    <row r="343" spans="1:4" x14ac:dyDescent="0.25">
      <c r="A343" t="s">
        <v>2411</v>
      </c>
      <c r="B343" t="s">
        <v>2192</v>
      </c>
      <c r="D343">
        <v>2186.773419352392</v>
      </c>
    </row>
    <row r="344" spans="1:4" x14ac:dyDescent="0.25">
      <c r="A344" t="s">
        <v>2411</v>
      </c>
      <c r="B344" t="s">
        <v>2202</v>
      </c>
      <c r="D344">
        <v>7.2123478988264917</v>
      </c>
    </row>
    <row r="345" spans="1:4" x14ac:dyDescent="0.25">
      <c r="A345" t="s">
        <v>2411</v>
      </c>
      <c r="B345" t="s">
        <v>2204</v>
      </c>
      <c r="D345">
        <v>1267.6395824654226</v>
      </c>
    </row>
    <row r="346" spans="1:4" x14ac:dyDescent="0.25">
      <c r="A346" t="s">
        <v>2411</v>
      </c>
      <c r="B346" t="s">
        <v>2193</v>
      </c>
      <c r="D346">
        <v>11383.874655780975</v>
      </c>
    </row>
    <row r="347" spans="1:4" x14ac:dyDescent="0.25">
      <c r="A347" t="s">
        <v>2411</v>
      </c>
      <c r="B347" t="s">
        <v>2194</v>
      </c>
      <c r="D347">
        <v>786.82036361202688</v>
      </c>
    </row>
    <row r="348" spans="1:4" x14ac:dyDescent="0.25">
      <c r="A348" t="s">
        <v>2411</v>
      </c>
      <c r="B348" t="s">
        <v>2196</v>
      </c>
      <c r="D348">
        <v>9959.3678550134791</v>
      </c>
    </row>
    <row r="349" spans="1:4" x14ac:dyDescent="0.25">
      <c r="A349" t="s">
        <v>2411</v>
      </c>
      <c r="B349" t="s">
        <v>2197</v>
      </c>
      <c r="D349">
        <v>107374.28814707139</v>
      </c>
    </row>
    <row r="350" spans="1:4" x14ac:dyDescent="0.25">
      <c r="A350" t="s">
        <v>2411</v>
      </c>
      <c r="B350" t="s">
        <v>2198</v>
      </c>
      <c r="D350">
        <v>18.17562302896598</v>
      </c>
    </row>
    <row r="351" spans="1:4" x14ac:dyDescent="0.25">
      <c r="A351" t="s">
        <v>2411</v>
      </c>
      <c r="B351" t="s">
        <v>2200</v>
      </c>
      <c r="D351">
        <v>2983.1363560578975</v>
      </c>
    </row>
    <row r="352" spans="1:4" x14ac:dyDescent="0.25">
      <c r="A352" t="s">
        <v>2411</v>
      </c>
      <c r="B352" t="s">
        <v>611</v>
      </c>
    </row>
    <row r="353" spans="1:5" x14ac:dyDescent="0.25">
      <c r="A353" t="s">
        <v>2411</v>
      </c>
      <c r="B353" t="s">
        <v>612</v>
      </c>
      <c r="C353">
        <v>5.2553094789687489E-4</v>
      </c>
      <c r="D353">
        <v>8.2228977216249055E-6</v>
      </c>
      <c r="E353">
        <v>4.92821725126161E-4</v>
      </c>
    </row>
    <row r="354" spans="1:5" x14ac:dyDescent="0.25">
      <c r="A354" t="s">
        <v>2411</v>
      </c>
      <c r="B354" t="s">
        <v>613</v>
      </c>
      <c r="C354">
        <v>1.3254661451487439E-3</v>
      </c>
      <c r="D354">
        <v>2.2891264192686275E-3</v>
      </c>
      <c r="E354">
        <v>1.3863980764627767E-3</v>
      </c>
    </row>
    <row r="355" spans="1:5" x14ac:dyDescent="0.25">
      <c r="A355" t="s">
        <v>2411</v>
      </c>
      <c r="B355" t="s">
        <v>745</v>
      </c>
      <c r="C355">
        <v>5.5325211938488432E-2</v>
      </c>
    </row>
    <row r="356" spans="1:5" x14ac:dyDescent="0.25">
      <c r="A356" t="s">
        <v>2411</v>
      </c>
      <c r="B356" t="s">
        <v>752</v>
      </c>
      <c r="C356">
        <v>3.5768734812968606E-2</v>
      </c>
    </row>
    <row r="357" spans="1:5" x14ac:dyDescent="0.25">
      <c r="A357" t="s">
        <v>2411</v>
      </c>
      <c r="B357" t="s">
        <v>2049</v>
      </c>
      <c r="C357">
        <v>2.9977386458991857E-2</v>
      </c>
    </row>
    <row r="358" spans="1:5" x14ac:dyDescent="0.25">
      <c r="A358" t="s">
        <v>2412</v>
      </c>
      <c r="B358" t="s">
        <v>449</v>
      </c>
      <c r="C358">
        <v>17939.006196140024</v>
      </c>
    </row>
    <row r="359" spans="1:5" x14ac:dyDescent="0.25">
      <c r="A359" t="s">
        <v>2412</v>
      </c>
      <c r="B359" t="s">
        <v>451</v>
      </c>
      <c r="C359">
        <v>44618.196577020004</v>
      </c>
    </row>
    <row r="360" spans="1:5" x14ac:dyDescent="0.25">
      <c r="A360" t="s">
        <v>2412</v>
      </c>
      <c r="B360" t="s">
        <v>471</v>
      </c>
      <c r="C360">
        <v>5798</v>
      </c>
      <c r="D360">
        <v>9275</v>
      </c>
    </row>
    <row r="361" spans="1:5" x14ac:dyDescent="0.25">
      <c r="A361" t="s">
        <v>2412</v>
      </c>
      <c r="B361" t="s">
        <v>482</v>
      </c>
      <c r="C361">
        <v>5.2097488846461031E-2</v>
      </c>
      <c r="D361">
        <v>9.4918082293608819E-2</v>
      </c>
      <c r="E361">
        <v>6.7699217144457188E-2</v>
      </c>
    </row>
    <row r="362" spans="1:5" x14ac:dyDescent="0.25">
      <c r="A362" t="s">
        <v>2412</v>
      </c>
      <c r="B362" t="s">
        <v>508</v>
      </c>
    </row>
    <row r="363" spans="1:5" x14ac:dyDescent="0.25">
      <c r="A363" t="s">
        <v>2412</v>
      </c>
      <c r="B363" t="s">
        <v>510</v>
      </c>
    </row>
    <row r="364" spans="1:5" x14ac:dyDescent="0.25">
      <c r="A364" t="s">
        <v>2412</v>
      </c>
      <c r="B364" t="s">
        <v>512</v>
      </c>
      <c r="C364">
        <v>8.2652540714269699E-4</v>
      </c>
      <c r="D364">
        <v>2.1002412502988406E-2</v>
      </c>
      <c r="E364">
        <v>1.5216741987357792E-2</v>
      </c>
    </row>
    <row r="365" spans="1:5" x14ac:dyDescent="0.25">
      <c r="A365" t="s">
        <v>2412</v>
      </c>
      <c r="B365" t="s">
        <v>541</v>
      </c>
    </row>
    <row r="366" spans="1:5" x14ac:dyDescent="0.25">
      <c r="A366" t="s">
        <v>2412</v>
      </c>
      <c r="B366" t="s">
        <v>543</v>
      </c>
      <c r="D366">
        <v>1.2525974140062991E-3</v>
      </c>
      <c r="E366">
        <v>8.9340052260103312E-4</v>
      </c>
    </row>
    <row r="367" spans="1:5" x14ac:dyDescent="0.25">
      <c r="A367" t="s">
        <v>2412</v>
      </c>
      <c r="B367" t="s">
        <v>552</v>
      </c>
      <c r="D367">
        <v>1.1047996505844492E-2</v>
      </c>
      <c r="E367">
        <v>7.8798548852554318E-3</v>
      </c>
    </row>
    <row r="368" spans="1:5" x14ac:dyDescent="0.25">
      <c r="A368" t="s">
        <v>2412</v>
      </c>
      <c r="B368" t="s">
        <v>504</v>
      </c>
      <c r="C368">
        <v>0.99917347459285721</v>
      </c>
      <c r="D368">
        <v>0.96669699357716066</v>
      </c>
      <c r="E368">
        <v>0.97601000260478565</v>
      </c>
    </row>
    <row r="369" spans="1:5" x14ac:dyDescent="0.25">
      <c r="A369" t="s">
        <v>2412</v>
      </c>
      <c r="B369" t="s">
        <v>572</v>
      </c>
      <c r="C369">
        <v>0.36878825061276577</v>
      </c>
      <c r="D369">
        <v>0.23573492061136767</v>
      </c>
      <c r="E369">
        <v>0.27479502815643325</v>
      </c>
    </row>
    <row r="370" spans="1:5" x14ac:dyDescent="0.25">
      <c r="A370" t="s">
        <v>2412</v>
      </c>
      <c r="B370" t="s">
        <v>574</v>
      </c>
      <c r="C370">
        <v>8.1441390590446791E-2</v>
      </c>
      <c r="D370">
        <v>0.10253247643958043</v>
      </c>
      <c r="E370">
        <v>9.6340823201734274E-2</v>
      </c>
    </row>
    <row r="371" spans="1:5" x14ac:dyDescent="0.25">
      <c r="A371" t="s">
        <v>2412</v>
      </c>
      <c r="B371" t="s">
        <v>575</v>
      </c>
      <c r="C371">
        <v>0.1097530562647286</v>
      </c>
      <c r="D371">
        <v>0.18313654884528671</v>
      </c>
      <c r="E371">
        <v>0.16159355467746692</v>
      </c>
    </row>
    <row r="372" spans="1:5" x14ac:dyDescent="0.25">
      <c r="A372" t="s">
        <v>2412</v>
      </c>
      <c r="B372" t="s">
        <v>576</v>
      </c>
      <c r="C372">
        <v>0.25845729511860416</v>
      </c>
      <c r="D372">
        <v>0.27160813369402292</v>
      </c>
      <c r="E372">
        <v>0.26774747745146016</v>
      </c>
    </row>
    <row r="373" spans="1:5" x14ac:dyDescent="0.25">
      <c r="A373" t="s">
        <v>2412</v>
      </c>
      <c r="B373" t="s">
        <v>577</v>
      </c>
      <c r="C373">
        <v>0.18156000741345465</v>
      </c>
      <c r="D373">
        <v>0.20698792040974243</v>
      </c>
      <c r="E373">
        <v>0.19952311651290544</v>
      </c>
    </row>
    <row r="374" spans="1:5" x14ac:dyDescent="0.25">
      <c r="A374" t="s">
        <v>2412</v>
      </c>
      <c r="B374" t="s">
        <v>605</v>
      </c>
      <c r="C374">
        <v>1.3976670237950551E-4</v>
      </c>
      <c r="D374">
        <v>1.8049334616423657E-5</v>
      </c>
      <c r="E374">
        <v>5.2953206875504248E-5</v>
      </c>
    </row>
    <row r="375" spans="1:5" x14ac:dyDescent="0.25">
      <c r="A375" t="s">
        <v>2412</v>
      </c>
      <c r="B375" t="s">
        <v>617</v>
      </c>
      <c r="C375">
        <v>0.2537328119736878</v>
      </c>
      <c r="D375">
        <v>0.17845652783108934</v>
      </c>
      <c r="E375">
        <v>0.20004287868749054</v>
      </c>
    </row>
    <row r="376" spans="1:5" x14ac:dyDescent="0.25">
      <c r="A376" t="s">
        <v>2412</v>
      </c>
      <c r="B376" t="s">
        <v>619</v>
      </c>
      <c r="C376">
        <v>0.7462671880263122</v>
      </c>
      <c r="D376">
        <v>0.82154347216891066</v>
      </c>
      <c r="E376">
        <v>0.79995712131250951</v>
      </c>
    </row>
    <row r="377" spans="1:5" x14ac:dyDescent="0.25">
      <c r="A377" t="s">
        <v>2412</v>
      </c>
      <c r="B377" t="s">
        <v>629</v>
      </c>
      <c r="C377">
        <v>6.0297743588647146E-2</v>
      </c>
      <c r="D377">
        <v>5.4242539263151104E-2</v>
      </c>
      <c r="E377">
        <v>5.5978939599142026E-2</v>
      </c>
    </row>
    <row r="378" spans="1:5" x14ac:dyDescent="0.25">
      <c r="A378" t="s">
        <v>2412</v>
      </c>
      <c r="B378" t="s">
        <v>631</v>
      </c>
      <c r="C378">
        <v>3.9525924835377514E-2</v>
      </c>
      <c r="D378">
        <v>6.7089697465085918E-2</v>
      </c>
      <c r="E378">
        <v>5.9185464761677992E-2</v>
      </c>
    </row>
    <row r="379" spans="1:5" x14ac:dyDescent="0.25">
      <c r="A379" t="s">
        <v>2412</v>
      </c>
      <c r="B379" t="s">
        <v>633</v>
      </c>
      <c r="C379">
        <v>7.4494085705123905E-2</v>
      </c>
      <c r="D379">
        <v>5.0348030338971575E-2</v>
      </c>
      <c r="E379">
        <v>5.7272192827445098E-2</v>
      </c>
    </row>
    <row r="380" spans="1:5" x14ac:dyDescent="0.25">
      <c r="A380" t="s">
        <v>2412</v>
      </c>
      <c r="B380" t="s">
        <v>635</v>
      </c>
      <c r="C380">
        <v>9.3716852758641112E-2</v>
      </c>
      <c r="D380">
        <v>7.704651608959312E-2</v>
      </c>
      <c r="E380">
        <v>8.1826929208162064E-2</v>
      </c>
    </row>
    <row r="381" spans="1:5" x14ac:dyDescent="0.25">
      <c r="A381" t="s">
        <v>2412</v>
      </c>
      <c r="B381" t="s">
        <v>637</v>
      </c>
      <c r="C381">
        <v>0.73196539311221021</v>
      </c>
      <c r="D381">
        <v>0.75127321684319825</v>
      </c>
      <c r="E381">
        <v>0.74573647360357276</v>
      </c>
    </row>
    <row r="382" spans="1:5" x14ac:dyDescent="0.25">
      <c r="A382" t="s">
        <v>2412</v>
      </c>
      <c r="B382" t="s">
        <v>644</v>
      </c>
      <c r="C382">
        <v>7.9356320825972701E-4</v>
      </c>
      <c r="D382">
        <v>2.8108817473943802E-3</v>
      </c>
      <c r="E382">
        <v>2.2323921703532E-3</v>
      </c>
    </row>
    <row r="383" spans="1:5" x14ac:dyDescent="0.25">
      <c r="A383" t="s">
        <v>2412</v>
      </c>
      <c r="B383" t="s">
        <v>656</v>
      </c>
      <c r="C383">
        <v>2745.1080172800125</v>
      </c>
      <c r="D383">
        <v>3792</v>
      </c>
    </row>
    <row r="384" spans="1:5" x14ac:dyDescent="0.25">
      <c r="A384" t="s">
        <v>2412</v>
      </c>
      <c r="B384" t="s">
        <v>657</v>
      </c>
      <c r="C384">
        <v>3606.8698277899989</v>
      </c>
      <c r="D384">
        <v>1140</v>
      </c>
    </row>
    <row r="385" spans="1:4" x14ac:dyDescent="0.25">
      <c r="A385" t="s">
        <v>2412</v>
      </c>
      <c r="B385" t="s">
        <v>658</v>
      </c>
      <c r="C385">
        <v>6757.8534789600044</v>
      </c>
      <c r="D385">
        <v>725</v>
      </c>
    </row>
    <row r="386" spans="1:4" x14ac:dyDescent="0.25">
      <c r="A386" t="s">
        <v>2412</v>
      </c>
      <c r="B386" t="s">
        <v>659</v>
      </c>
      <c r="C386">
        <v>3604.1402600700003</v>
      </c>
      <c r="D386">
        <v>126</v>
      </c>
    </row>
    <row r="387" spans="1:4" x14ac:dyDescent="0.25">
      <c r="A387" t="s">
        <v>2412</v>
      </c>
      <c r="B387" t="s">
        <v>660</v>
      </c>
      <c r="C387">
        <v>868.19461203999992</v>
      </c>
      <c r="D387">
        <v>13</v>
      </c>
    </row>
    <row r="388" spans="1:4" x14ac:dyDescent="0.25">
      <c r="A388" t="s">
        <v>2412</v>
      </c>
      <c r="B388" t="s">
        <v>661</v>
      </c>
      <c r="C388">
        <v>356.84000000000003</v>
      </c>
      <c r="D388">
        <v>2</v>
      </c>
    </row>
    <row r="389" spans="1:4" x14ac:dyDescent="0.25">
      <c r="A389" t="s">
        <v>2412</v>
      </c>
      <c r="B389" t="s">
        <v>718</v>
      </c>
      <c r="C389">
        <v>0.63905471525266289</v>
      </c>
    </row>
    <row r="390" spans="1:4" x14ac:dyDescent="0.25">
      <c r="A390" t="s">
        <v>2412</v>
      </c>
      <c r="B390" t="s">
        <v>719</v>
      </c>
      <c r="C390">
        <v>3919.5724826117585</v>
      </c>
    </row>
    <row r="391" spans="1:4" x14ac:dyDescent="0.25">
      <c r="A391" t="s">
        <v>2412</v>
      </c>
      <c r="B391" t="s">
        <v>720</v>
      </c>
      <c r="C391">
        <v>2390.4665974456325</v>
      </c>
    </row>
    <row r="392" spans="1:4" x14ac:dyDescent="0.25">
      <c r="A392" t="s">
        <v>2412</v>
      </c>
      <c r="B392" t="s">
        <v>721</v>
      </c>
      <c r="C392">
        <v>3981.8152204378866</v>
      </c>
    </row>
    <row r="393" spans="1:4" x14ac:dyDescent="0.25">
      <c r="A393" t="s">
        <v>2412</v>
      </c>
      <c r="B393" t="s">
        <v>722</v>
      </c>
      <c r="C393">
        <v>5913.9006048974925</v>
      </c>
    </row>
    <row r="394" spans="1:4" x14ac:dyDescent="0.25">
      <c r="A394" t="s">
        <v>2412</v>
      </c>
      <c r="B394" t="s">
        <v>723</v>
      </c>
      <c r="C394">
        <v>1611.4177754694144</v>
      </c>
    </row>
    <row r="395" spans="1:4" x14ac:dyDescent="0.25">
      <c r="A395" t="s">
        <v>2412</v>
      </c>
      <c r="B395" t="s">
        <v>724</v>
      </c>
      <c r="C395">
        <v>65.106359016774206</v>
      </c>
    </row>
    <row r="396" spans="1:4" x14ac:dyDescent="0.25">
      <c r="A396" t="s">
        <v>2412</v>
      </c>
      <c r="B396" t="s">
        <v>725</v>
      </c>
      <c r="C396">
        <v>21.685513136638921</v>
      </c>
    </row>
    <row r="397" spans="1:4" x14ac:dyDescent="0.25">
      <c r="A397" t="s">
        <v>2412</v>
      </c>
      <c r="B397" t="s">
        <v>726</v>
      </c>
      <c r="C397">
        <v>21.641540584417001</v>
      </c>
    </row>
    <row r="398" spans="1:4" x14ac:dyDescent="0.25">
      <c r="A398" t="s">
        <v>2412</v>
      </c>
      <c r="B398" t="s">
        <v>738</v>
      </c>
      <c r="C398">
        <v>3.8578888655990073E-2</v>
      </c>
    </row>
    <row r="399" spans="1:4" x14ac:dyDescent="0.25">
      <c r="A399" t="s">
        <v>2412</v>
      </c>
      <c r="B399" t="s">
        <v>740</v>
      </c>
      <c r="C399">
        <v>2.8084877807133402E-4</v>
      </c>
    </row>
    <row r="400" spans="1:4" x14ac:dyDescent="0.25">
      <c r="A400" t="s">
        <v>2412</v>
      </c>
      <c r="B400" t="s">
        <v>744</v>
      </c>
      <c r="C400">
        <v>4.378790579095862E-3</v>
      </c>
    </row>
    <row r="401" spans="1:4" x14ac:dyDescent="0.25">
      <c r="A401" t="s">
        <v>2412</v>
      </c>
      <c r="B401" t="s">
        <v>1596</v>
      </c>
      <c r="C401">
        <v>2410.4208310999993</v>
      </c>
      <c r="D401">
        <v>394</v>
      </c>
    </row>
    <row r="402" spans="1:4" x14ac:dyDescent="0.25">
      <c r="A402" t="s">
        <v>2412</v>
      </c>
      <c r="B402" t="s">
        <v>1605</v>
      </c>
      <c r="C402">
        <v>2278.1913761499986</v>
      </c>
      <c r="D402">
        <v>523</v>
      </c>
    </row>
    <row r="403" spans="1:4" x14ac:dyDescent="0.25">
      <c r="A403" t="s">
        <v>2412</v>
      </c>
      <c r="B403" t="s">
        <v>1606</v>
      </c>
      <c r="C403">
        <v>2009.4143252700001</v>
      </c>
      <c r="D403">
        <v>1364</v>
      </c>
    </row>
    <row r="404" spans="1:4" x14ac:dyDescent="0.25">
      <c r="A404" t="s">
        <v>2412</v>
      </c>
      <c r="B404" t="s">
        <v>1607</v>
      </c>
      <c r="C404">
        <v>478.40893699000014</v>
      </c>
      <c r="D404">
        <v>363</v>
      </c>
    </row>
    <row r="405" spans="1:4" x14ac:dyDescent="0.25">
      <c r="A405" t="s">
        <v>2412</v>
      </c>
      <c r="B405" t="s">
        <v>1608</v>
      </c>
      <c r="C405">
        <v>146.02765181999993</v>
      </c>
      <c r="D405">
        <v>155</v>
      </c>
    </row>
    <row r="406" spans="1:4" x14ac:dyDescent="0.25">
      <c r="A406" t="s">
        <v>2412</v>
      </c>
      <c r="B406" t="s">
        <v>1613</v>
      </c>
      <c r="C406">
        <v>1501.5118427799998</v>
      </c>
      <c r="D406">
        <v>247</v>
      </c>
    </row>
    <row r="407" spans="1:4" x14ac:dyDescent="0.25">
      <c r="A407" t="s">
        <v>2412</v>
      </c>
      <c r="B407" t="s">
        <v>1597</v>
      </c>
      <c r="C407">
        <v>1346.6511673000011</v>
      </c>
      <c r="D407">
        <v>255</v>
      </c>
    </row>
    <row r="408" spans="1:4" x14ac:dyDescent="0.25">
      <c r="A408" t="s">
        <v>2412</v>
      </c>
      <c r="B408" t="s">
        <v>1598</v>
      </c>
      <c r="C408">
        <v>3502.8146453499999</v>
      </c>
      <c r="D408">
        <v>789</v>
      </c>
    </row>
    <row r="409" spans="1:4" x14ac:dyDescent="0.25">
      <c r="A409" t="s">
        <v>2412</v>
      </c>
      <c r="B409" t="s">
        <v>1599</v>
      </c>
      <c r="C409">
        <v>1607.6464916199996</v>
      </c>
      <c r="D409">
        <v>511</v>
      </c>
    </row>
    <row r="410" spans="1:4" x14ac:dyDescent="0.25">
      <c r="A410" t="s">
        <v>2412</v>
      </c>
      <c r="B410" t="s">
        <v>1600</v>
      </c>
      <c r="C410">
        <v>319.47386938000011</v>
      </c>
      <c r="D410">
        <v>182</v>
      </c>
    </row>
    <row r="411" spans="1:4" x14ac:dyDescent="0.25">
      <c r="A411" t="s">
        <v>2412</v>
      </c>
      <c r="B411" t="s">
        <v>1601</v>
      </c>
      <c r="C411">
        <v>86.737338319999978</v>
      </c>
      <c r="D411">
        <v>65</v>
      </c>
    </row>
    <row r="412" spans="1:4" x14ac:dyDescent="0.25">
      <c r="A412" t="s">
        <v>2412</v>
      </c>
      <c r="B412" t="s">
        <v>1602</v>
      </c>
      <c r="C412">
        <v>59.065634230000001</v>
      </c>
      <c r="D412">
        <v>28</v>
      </c>
    </row>
    <row r="413" spans="1:4" x14ac:dyDescent="0.25">
      <c r="A413" t="s">
        <v>2412</v>
      </c>
      <c r="B413" t="s">
        <v>1603</v>
      </c>
      <c r="C413">
        <v>1376.0390035800001</v>
      </c>
      <c r="D413">
        <v>219</v>
      </c>
    </row>
    <row r="414" spans="1:4" x14ac:dyDescent="0.25">
      <c r="A414" t="s">
        <v>2412</v>
      </c>
      <c r="B414" t="s">
        <v>1604</v>
      </c>
      <c r="C414">
        <v>816.60308225000006</v>
      </c>
      <c r="D414">
        <v>132</v>
      </c>
    </row>
    <row r="415" spans="1:4" x14ac:dyDescent="0.25">
      <c r="A415" t="s">
        <v>2412</v>
      </c>
      <c r="B415" t="s">
        <v>1618</v>
      </c>
      <c r="C415">
        <v>2410.4208310999993</v>
      </c>
      <c r="D415">
        <v>394</v>
      </c>
    </row>
    <row r="416" spans="1:4" x14ac:dyDescent="0.25">
      <c r="A416" t="s">
        <v>2412</v>
      </c>
      <c r="B416" t="s">
        <v>1627</v>
      </c>
      <c r="C416">
        <v>2278.1913761499986</v>
      </c>
      <c r="D416">
        <v>523</v>
      </c>
    </row>
    <row r="417" spans="1:4" x14ac:dyDescent="0.25">
      <c r="A417" t="s">
        <v>2412</v>
      </c>
      <c r="B417" t="s">
        <v>1702</v>
      </c>
      <c r="C417">
        <v>2009.4143252700001</v>
      </c>
      <c r="D417">
        <v>1364</v>
      </c>
    </row>
    <row r="418" spans="1:4" x14ac:dyDescent="0.25">
      <c r="A418" t="s">
        <v>2412</v>
      </c>
      <c r="B418" t="s">
        <v>1735</v>
      </c>
      <c r="C418">
        <v>478.40893699000014</v>
      </c>
      <c r="D418">
        <v>363</v>
      </c>
    </row>
    <row r="419" spans="1:4" x14ac:dyDescent="0.25">
      <c r="A419" t="s">
        <v>2412</v>
      </c>
      <c r="B419" t="s">
        <v>1736</v>
      </c>
      <c r="C419">
        <v>146.02765181999993</v>
      </c>
      <c r="D419">
        <v>155</v>
      </c>
    </row>
    <row r="420" spans="1:4" x14ac:dyDescent="0.25">
      <c r="A420" t="s">
        <v>2412</v>
      </c>
      <c r="B420" t="s">
        <v>1741</v>
      </c>
      <c r="C420">
        <v>1501.5118427799998</v>
      </c>
      <c r="D420">
        <v>247</v>
      </c>
    </row>
    <row r="421" spans="1:4" x14ac:dyDescent="0.25">
      <c r="A421" t="s">
        <v>2412</v>
      </c>
      <c r="B421" t="s">
        <v>1619</v>
      </c>
      <c r="C421">
        <v>1346.6511673000011</v>
      </c>
      <c r="D421">
        <v>255</v>
      </c>
    </row>
    <row r="422" spans="1:4" x14ac:dyDescent="0.25">
      <c r="A422" t="s">
        <v>2412</v>
      </c>
      <c r="B422" t="s">
        <v>1620</v>
      </c>
      <c r="C422">
        <v>3502.8146453499999</v>
      </c>
      <c r="D422">
        <v>789</v>
      </c>
    </row>
    <row r="423" spans="1:4" x14ac:dyDescent="0.25">
      <c r="A423" t="s">
        <v>2412</v>
      </c>
      <c r="B423" t="s">
        <v>1621</v>
      </c>
      <c r="C423">
        <v>1607.6464916199996</v>
      </c>
      <c r="D423">
        <v>511</v>
      </c>
    </row>
    <row r="424" spans="1:4" x14ac:dyDescent="0.25">
      <c r="A424" t="s">
        <v>2412</v>
      </c>
      <c r="B424" t="s">
        <v>1622</v>
      </c>
      <c r="C424">
        <v>319.47386938000011</v>
      </c>
      <c r="D424">
        <v>182</v>
      </c>
    </row>
    <row r="425" spans="1:4" x14ac:dyDescent="0.25">
      <c r="A425" t="s">
        <v>2412</v>
      </c>
      <c r="B425" t="s">
        <v>1623</v>
      </c>
      <c r="C425">
        <v>86.737338319999978</v>
      </c>
      <c r="D425">
        <v>65</v>
      </c>
    </row>
    <row r="426" spans="1:4" x14ac:dyDescent="0.25">
      <c r="A426" t="s">
        <v>2412</v>
      </c>
      <c r="B426" t="s">
        <v>1624</v>
      </c>
      <c r="C426">
        <v>59.065634230000001</v>
      </c>
      <c r="D426">
        <v>28</v>
      </c>
    </row>
    <row r="427" spans="1:4" x14ac:dyDescent="0.25">
      <c r="A427" t="s">
        <v>2412</v>
      </c>
      <c r="B427" t="s">
        <v>1625</v>
      </c>
      <c r="C427">
        <v>1376.0390035800001</v>
      </c>
      <c r="D427">
        <v>219</v>
      </c>
    </row>
    <row r="428" spans="1:4" x14ac:dyDescent="0.25">
      <c r="A428" t="s">
        <v>2412</v>
      </c>
      <c r="B428" t="s">
        <v>1626</v>
      </c>
      <c r="C428">
        <v>816.60308225000006</v>
      </c>
      <c r="D428">
        <v>132</v>
      </c>
    </row>
    <row r="429" spans="1:4" x14ac:dyDescent="0.25">
      <c r="A429" t="s">
        <v>2412</v>
      </c>
      <c r="B429" t="s">
        <v>1745</v>
      </c>
      <c r="C429">
        <v>5025.0357985600103</v>
      </c>
      <c r="D429">
        <v>2083</v>
      </c>
    </row>
    <row r="430" spans="1:4" x14ac:dyDescent="0.25">
      <c r="A430" t="s">
        <v>2412</v>
      </c>
      <c r="B430" t="s">
        <v>1754</v>
      </c>
      <c r="C430">
        <v>451.93533706000028</v>
      </c>
      <c r="D430">
        <v>161</v>
      </c>
    </row>
    <row r="431" spans="1:4" x14ac:dyDescent="0.25">
      <c r="A431" t="s">
        <v>2412</v>
      </c>
      <c r="B431" t="s">
        <v>1755</v>
      </c>
      <c r="C431">
        <v>1384.5466007300001</v>
      </c>
      <c r="D431">
        <v>238</v>
      </c>
    </row>
    <row r="432" spans="1:4" x14ac:dyDescent="0.25">
      <c r="A432" t="s">
        <v>2412</v>
      </c>
      <c r="B432" t="s">
        <v>2260</v>
      </c>
      <c r="C432">
        <v>1760.7048514199994</v>
      </c>
      <c r="D432">
        <v>193</v>
      </c>
    </row>
    <row r="433" spans="1:4" x14ac:dyDescent="0.25">
      <c r="A433" t="s">
        <v>2412</v>
      </c>
      <c r="B433" t="s">
        <v>2261</v>
      </c>
      <c r="C433">
        <v>1034.10243995</v>
      </c>
      <c r="D433">
        <v>133</v>
      </c>
    </row>
    <row r="434" spans="1:4" x14ac:dyDescent="0.25">
      <c r="A434" t="s">
        <v>2412</v>
      </c>
      <c r="B434" t="s">
        <v>1746</v>
      </c>
      <c r="C434">
        <v>1799.4116220399983</v>
      </c>
      <c r="D434">
        <v>940</v>
      </c>
    </row>
    <row r="435" spans="1:4" x14ac:dyDescent="0.25">
      <c r="A435" t="s">
        <v>2412</v>
      </c>
      <c r="B435" t="s">
        <v>1747</v>
      </c>
      <c r="C435">
        <v>1034.4658109499999</v>
      </c>
      <c r="D435">
        <v>243</v>
      </c>
    </row>
    <row r="436" spans="1:4" x14ac:dyDescent="0.25">
      <c r="A436" t="s">
        <v>2412</v>
      </c>
      <c r="B436" t="s">
        <v>1748</v>
      </c>
      <c r="C436">
        <v>662.51484318999985</v>
      </c>
      <c r="D436">
        <v>242</v>
      </c>
    </row>
    <row r="437" spans="1:4" x14ac:dyDescent="0.25">
      <c r="A437" t="s">
        <v>2412</v>
      </c>
      <c r="B437" t="s">
        <v>1749</v>
      </c>
      <c r="C437">
        <v>260.19144158</v>
      </c>
      <c r="D437">
        <v>159</v>
      </c>
    </row>
    <row r="438" spans="1:4" x14ac:dyDescent="0.25">
      <c r="A438" t="s">
        <v>2412</v>
      </c>
      <c r="B438" t="s">
        <v>1750</v>
      </c>
      <c r="C438">
        <v>551.01238145000002</v>
      </c>
      <c r="D438">
        <v>138</v>
      </c>
    </row>
    <row r="439" spans="1:4" x14ac:dyDescent="0.25">
      <c r="A439" t="s">
        <v>2412</v>
      </c>
      <c r="B439" t="s">
        <v>1751</v>
      </c>
      <c r="C439">
        <v>614.83241809000015</v>
      </c>
      <c r="D439">
        <v>132</v>
      </c>
    </row>
    <row r="440" spans="1:4" x14ac:dyDescent="0.25">
      <c r="A440" t="s">
        <v>2412</v>
      </c>
      <c r="B440" t="s">
        <v>1752</v>
      </c>
      <c r="C440">
        <v>1469.9914730300004</v>
      </c>
      <c r="D440">
        <v>235</v>
      </c>
    </row>
    <row r="441" spans="1:4" x14ac:dyDescent="0.25">
      <c r="A441" t="s">
        <v>2412</v>
      </c>
      <c r="B441" t="s">
        <v>1753</v>
      </c>
      <c r="C441">
        <v>1890.2611780899997</v>
      </c>
      <c r="D441">
        <v>319</v>
      </c>
    </row>
    <row r="442" spans="1:4" x14ac:dyDescent="0.25">
      <c r="A442" t="s">
        <v>2412</v>
      </c>
      <c r="B442" t="s">
        <v>2067</v>
      </c>
      <c r="C442">
        <v>678.77411745000131</v>
      </c>
      <c r="D442">
        <v>659</v>
      </c>
    </row>
    <row r="443" spans="1:4" x14ac:dyDescent="0.25">
      <c r="A443" t="s">
        <v>2412</v>
      </c>
      <c r="B443" t="s">
        <v>2068</v>
      </c>
      <c r="C443">
        <v>15.702447810000002</v>
      </c>
      <c r="D443">
        <v>13</v>
      </c>
    </row>
    <row r="444" spans="1:4" x14ac:dyDescent="0.25">
      <c r="A444" t="s">
        <v>2412</v>
      </c>
      <c r="B444" t="s">
        <v>2070</v>
      </c>
      <c r="C444">
        <v>2.3649185500000001</v>
      </c>
      <c r="D444">
        <v>3</v>
      </c>
    </row>
    <row r="445" spans="1:4" x14ac:dyDescent="0.25">
      <c r="A445" t="s">
        <v>2412</v>
      </c>
      <c r="B445" t="s">
        <v>2071</v>
      </c>
      <c r="C445">
        <v>17241.901125530021</v>
      </c>
      <c r="D445">
        <v>4540</v>
      </c>
    </row>
    <row r="446" spans="1:4" x14ac:dyDescent="0.25">
      <c r="A446" t="s">
        <v>2412</v>
      </c>
      <c r="B446" t="s">
        <v>2072</v>
      </c>
      <c r="C446">
        <v>0.26358680000000001</v>
      </c>
      <c r="D446">
        <v>2</v>
      </c>
    </row>
    <row r="447" spans="1:4" x14ac:dyDescent="0.25">
      <c r="A447" t="s">
        <v>2412</v>
      </c>
      <c r="B447" t="s">
        <v>2075</v>
      </c>
      <c r="C447">
        <v>2526.8219983500012</v>
      </c>
      <c r="D447">
        <v>319</v>
      </c>
    </row>
    <row r="448" spans="1:4" x14ac:dyDescent="0.25">
      <c r="A448" t="s">
        <v>2412</v>
      </c>
      <c r="B448" t="s">
        <v>2076</v>
      </c>
      <c r="C448">
        <v>15412.184197790006</v>
      </c>
      <c r="D448">
        <v>4897</v>
      </c>
    </row>
    <row r="449" spans="1:4" x14ac:dyDescent="0.25">
      <c r="A449" t="s">
        <v>2412</v>
      </c>
      <c r="B449" t="s">
        <v>2081</v>
      </c>
      <c r="D449">
        <v>15708.203956635687</v>
      </c>
    </row>
    <row r="450" spans="1:4" x14ac:dyDescent="0.25">
      <c r="A450" t="s">
        <v>2412</v>
      </c>
      <c r="B450" t="s">
        <v>2082</v>
      </c>
      <c r="D450">
        <v>3.0623109623420155</v>
      </c>
    </row>
    <row r="451" spans="1:4" x14ac:dyDescent="0.25">
      <c r="A451" t="s">
        <v>2412</v>
      </c>
      <c r="B451" t="s">
        <v>2084</v>
      </c>
      <c r="D451">
        <v>0.28812329053975794</v>
      </c>
    </row>
    <row r="452" spans="1:4" x14ac:dyDescent="0.25">
      <c r="A452" t="s">
        <v>2412</v>
      </c>
      <c r="B452" t="s">
        <v>2085</v>
      </c>
      <c r="D452">
        <v>5477.6382301651884</v>
      </c>
    </row>
    <row r="453" spans="1:4" x14ac:dyDescent="0.25">
      <c r="A453" t="s">
        <v>2412</v>
      </c>
      <c r="B453" t="s">
        <v>2086</v>
      </c>
    </row>
    <row r="454" spans="1:4" x14ac:dyDescent="0.25">
      <c r="A454" t="s">
        <v>2412</v>
      </c>
      <c r="B454" t="s">
        <v>1674</v>
      </c>
      <c r="C454">
        <v>4211.2948879599999</v>
      </c>
      <c r="D454">
        <v>4457</v>
      </c>
    </row>
    <row r="455" spans="1:4" x14ac:dyDescent="0.25">
      <c r="A455" t="s">
        <v>2412</v>
      </c>
      <c r="B455" t="s">
        <v>1675</v>
      </c>
      <c r="C455">
        <v>9269.7808949200007</v>
      </c>
      <c r="D455">
        <v>2917</v>
      </c>
    </row>
    <row r="456" spans="1:4" x14ac:dyDescent="0.25">
      <c r="A456" t="s">
        <v>2412</v>
      </c>
      <c r="B456" t="s">
        <v>1676</v>
      </c>
      <c r="C456">
        <v>14388.794028059987</v>
      </c>
      <c r="D456">
        <v>1656</v>
      </c>
    </row>
    <row r="457" spans="1:4" x14ac:dyDescent="0.25">
      <c r="A457" t="s">
        <v>2412</v>
      </c>
      <c r="B457" t="s">
        <v>1677</v>
      </c>
      <c r="C457">
        <v>4482.3828545799988</v>
      </c>
      <c r="D457">
        <v>154</v>
      </c>
    </row>
    <row r="458" spans="1:4" x14ac:dyDescent="0.25">
      <c r="A458" t="s">
        <v>2412</v>
      </c>
      <c r="B458" t="s">
        <v>1678</v>
      </c>
      <c r="C458">
        <v>3206.16412382</v>
      </c>
      <c r="D458">
        <v>48</v>
      </c>
    </row>
    <row r="459" spans="1:4" x14ac:dyDescent="0.25">
      <c r="A459" t="s">
        <v>2412</v>
      </c>
      <c r="B459" t="s">
        <v>1679</v>
      </c>
      <c r="C459">
        <v>9059.779787680005</v>
      </c>
      <c r="D459">
        <v>43</v>
      </c>
    </row>
    <row r="460" spans="1:4" x14ac:dyDescent="0.25">
      <c r="A460" t="s">
        <v>2412</v>
      </c>
      <c r="B460" t="s">
        <v>1758</v>
      </c>
      <c r="C460">
        <v>0.54825133021431105</v>
      </c>
    </row>
    <row r="461" spans="1:4" x14ac:dyDescent="0.25">
      <c r="A461" t="s">
        <v>2412</v>
      </c>
      <c r="B461" t="s">
        <v>1759</v>
      </c>
      <c r="C461">
        <v>16894.460655906685</v>
      </c>
    </row>
    <row r="462" spans="1:4" x14ac:dyDescent="0.25">
      <c r="A462" t="s">
        <v>2412</v>
      </c>
      <c r="B462" t="s">
        <v>1760</v>
      </c>
      <c r="C462">
        <v>12591.440326019279</v>
      </c>
    </row>
    <row r="463" spans="1:4" x14ac:dyDescent="0.25">
      <c r="A463" t="s">
        <v>2412</v>
      </c>
      <c r="B463" t="s">
        <v>1761</v>
      </c>
      <c r="C463">
        <v>11348.214651222097</v>
      </c>
    </row>
    <row r="464" spans="1:4" x14ac:dyDescent="0.25">
      <c r="A464" t="s">
        <v>2412</v>
      </c>
      <c r="B464" t="s">
        <v>1762</v>
      </c>
      <c r="C464">
        <v>2855.2929307078707</v>
      </c>
    </row>
    <row r="465" spans="1:4" x14ac:dyDescent="0.25">
      <c r="A465" t="s">
        <v>2412</v>
      </c>
      <c r="B465" t="s">
        <v>1763</v>
      </c>
      <c r="C465">
        <v>345.88672145393582</v>
      </c>
    </row>
    <row r="466" spans="1:4" x14ac:dyDescent="0.25">
      <c r="A466" t="s">
        <v>2412</v>
      </c>
      <c r="B466" t="s">
        <v>1764</v>
      </c>
      <c r="C466">
        <v>168.27130035986013</v>
      </c>
    </row>
    <row r="467" spans="1:4" x14ac:dyDescent="0.25">
      <c r="A467" t="s">
        <v>2412</v>
      </c>
      <c r="B467" t="s">
        <v>1765</v>
      </c>
      <c r="C467">
        <v>111.5873281613529</v>
      </c>
    </row>
    <row r="468" spans="1:4" x14ac:dyDescent="0.25">
      <c r="A468" t="s">
        <v>2412</v>
      </c>
      <c r="B468" t="s">
        <v>1766</v>
      </c>
      <c r="C468">
        <v>265.73421733883026</v>
      </c>
    </row>
    <row r="469" spans="1:4" x14ac:dyDescent="0.25">
      <c r="A469" t="s">
        <v>2412</v>
      </c>
      <c r="B469" t="s">
        <v>2036</v>
      </c>
      <c r="C469">
        <v>6.5186614381406535E-2</v>
      </c>
    </row>
    <row r="470" spans="1:4" x14ac:dyDescent="0.25">
      <c r="A470" t="s">
        <v>2412</v>
      </c>
      <c r="B470" t="s">
        <v>2046</v>
      </c>
      <c r="C470">
        <v>3.8520968928744469E-4</v>
      </c>
    </row>
    <row r="471" spans="1:4" x14ac:dyDescent="0.25">
      <c r="A471" t="s">
        <v>2412</v>
      </c>
      <c r="B471" t="s">
        <v>2037</v>
      </c>
      <c r="C471">
        <v>0.28474157863528171</v>
      </c>
    </row>
    <row r="472" spans="1:4" x14ac:dyDescent="0.25">
      <c r="A472" t="s">
        <v>2412</v>
      </c>
      <c r="B472" t="s">
        <v>2038</v>
      </c>
      <c r="C472">
        <v>1.2571150203970493E-2</v>
      </c>
    </row>
    <row r="473" spans="1:4" x14ac:dyDescent="0.25">
      <c r="A473" t="s">
        <v>2412</v>
      </c>
      <c r="B473" t="s">
        <v>2040</v>
      </c>
      <c r="C473">
        <v>0.17065868881513085</v>
      </c>
    </row>
    <row r="474" spans="1:4" x14ac:dyDescent="0.25">
      <c r="A474" t="s">
        <v>2412</v>
      </c>
      <c r="B474" t="s">
        <v>2041</v>
      </c>
      <c r="C474">
        <v>0.38913654288668326</v>
      </c>
    </row>
    <row r="475" spans="1:4" x14ac:dyDescent="0.25">
      <c r="A475" t="s">
        <v>2412</v>
      </c>
      <c r="B475" t="s">
        <v>2042</v>
      </c>
      <c r="C475">
        <v>8.8123889658173419E-3</v>
      </c>
    </row>
    <row r="476" spans="1:4" x14ac:dyDescent="0.25">
      <c r="A476" t="s">
        <v>2412</v>
      </c>
      <c r="B476" t="s">
        <v>2044</v>
      </c>
      <c r="C476">
        <v>5.8671310833936029E-2</v>
      </c>
    </row>
    <row r="477" spans="1:4" x14ac:dyDescent="0.25">
      <c r="A477" t="s">
        <v>2412</v>
      </c>
      <c r="B477" t="s">
        <v>2129</v>
      </c>
      <c r="C477">
        <v>1984.4881334500005</v>
      </c>
      <c r="D477">
        <v>219</v>
      </c>
    </row>
    <row r="478" spans="1:4" x14ac:dyDescent="0.25">
      <c r="A478" t="s">
        <v>2412</v>
      </c>
      <c r="B478" t="s">
        <v>2138</v>
      </c>
      <c r="C478">
        <v>5761.1421718999991</v>
      </c>
      <c r="D478">
        <v>809</v>
      </c>
    </row>
    <row r="479" spans="1:4" x14ac:dyDescent="0.25">
      <c r="A479" t="s">
        <v>2412</v>
      </c>
      <c r="B479" t="s">
        <v>2139</v>
      </c>
      <c r="C479">
        <v>8895.1499265600014</v>
      </c>
      <c r="D479">
        <v>1251</v>
      </c>
    </row>
    <row r="480" spans="1:4" x14ac:dyDescent="0.25">
      <c r="A480" t="s">
        <v>2412</v>
      </c>
      <c r="B480" t="s">
        <v>2140</v>
      </c>
      <c r="C480">
        <v>5595.8687733399975</v>
      </c>
      <c r="D480">
        <v>1121</v>
      </c>
    </row>
    <row r="481" spans="1:4" x14ac:dyDescent="0.25">
      <c r="A481" t="s">
        <v>2412</v>
      </c>
      <c r="B481" t="s">
        <v>2141</v>
      </c>
      <c r="C481">
        <v>4298.9068667199981</v>
      </c>
      <c r="D481">
        <v>851</v>
      </c>
    </row>
    <row r="482" spans="1:4" x14ac:dyDescent="0.25">
      <c r="A482" t="s">
        <v>2412</v>
      </c>
      <c r="B482" t="s">
        <v>2142</v>
      </c>
      <c r="C482">
        <v>21.767121960000001</v>
      </c>
      <c r="D482">
        <v>3</v>
      </c>
    </row>
    <row r="483" spans="1:4" x14ac:dyDescent="0.25">
      <c r="A483" t="s">
        <v>2412</v>
      </c>
      <c r="B483" t="s">
        <v>2146</v>
      </c>
      <c r="C483">
        <v>6293.0055469899999</v>
      </c>
      <c r="D483">
        <v>1044</v>
      </c>
    </row>
    <row r="484" spans="1:4" x14ac:dyDescent="0.25">
      <c r="A484" t="s">
        <v>2412</v>
      </c>
      <c r="B484" t="s">
        <v>2130</v>
      </c>
      <c r="C484">
        <v>1541.3809931900005</v>
      </c>
      <c r="D484">
        <v>157</v>
      </c>
    </row>
    <row r="485" spans="1:4" x14ac:dyDescent="0.25">
      <c r="A485" t="s">
        <v>2412</v>
      </c>
      <c r="B485" t="s">
        <v>2131</v>
      </c>
      <c r="C485">
        <v>2940.6797533800018</v>
      </c>
      <c r="D485">
        <v>387</v>
      </c>
    </row>
    <row r="486" spans="1:4" x14ac:dyDescent="0.25">
      <c r="A486" t="s">
        <v>2412</v>
      </c>
      <c r="B486" t="s">
        <v>2132</v>
      </c>
      <c r="C486">
        <v>1403.9600531500012</v>
      </c>
      <c r="D486">
        <v>282</v>
      </c>
    </row>
    <row r="487" spans="1:4" x14ac:dyDescent="0.25">
      <c r="A487" t="s">
        <v>2412</v>
      </c>
      <c r="B487" t="s">
        <v>2133</v>
      </c>
      <c r="C487">
        <v>549.83816801999978</v>
      </c>
      <c r="D487">
        <v>145</v>
      </c>
    </row>
    <row r="488" spans="1:4" x14ac:dyDescent="0.25">
      <c r="A488" t="s">
        <v>2412</v>
      </c>
      <c r="B488" t="s">
        <v>2134</v>
      </c>
      <c r="C488">
        <v>280.68744819999989</v>
      </c>
      <c r="D488">
        <v>73</v>
      </c>
    </row>
    <row r="489" spans="1:4" x14ac:dyDescent="0.25">
      <c r="A489" t="s">
        <v>2412</v>
      </c>
      <c r="B489" t="s">
        <v>2135</v>
      </c>
      <c r="C489">
        <v>231.27362587999994</v>
      </c>
      <c r="D489">
        <v>68</v>
      </c>
    </row>
    <row r="490" spans="1:4" x14ac:dyDescent="0.25">
      <c r="A490" t="s">
        <v>2412</v>
      </c>
      <c r="B490" t="s">
        <v>2136</v>
      </c>
      <c r="C490">
        <v>2009.4595019600004</v>
      </c>
      <c r="D490">
        <v>164</v>
      </c>
    </row>
    <row r="491" spans="1:4" x14ac:dyDescent="0.25">
      <c r="A491" t="s">
        <v>2412</v>
      </c>
      <c r="B491" t="s">
        <v>2137</v>
      </c>
      <c r="C491">
        <v>2810.5884923199997</v>
      </c>
      <c r="D491">
        <v>184</v>
      </c>
    </row>
    <row r="492" spans="1:4" x14ac:dyDescent="0.25">
      <c r="A492" t="s">
        <v>2412</v>
      </c>
      <c r="B492" t="s">
        <v>2151</v>
      </c>
      <c r="C492">
        <v>1984.4881334500005</v>
      </c>
      <c r="D492">
        <v>219</v>
      </c>
    </row>
    <row r="493" spans="1:4" x14ac:dyDescent="0.25">
      <c r="A493" t="s">
        <v>2412</v>
      </c>
      <c r="B493" t="s">
        <v>2160</v>
      </c>
      <c r="C493">
        <v>5761.1421718999991</v>
      </c>
      <c r="D493">
        <v>809</v>
      </c>
    </row>
    <row r="494" spans="1:4" x14ac:dyDescent="0.25">
      <c r="A494" t="s">
        <v>2412</v>
      </c>
      <c r="B494" t="s">
        <v>2161</v>
      </c>
      <c r="C494">
        <v>8895.1499265600014</v>
      </c>
      <c r="D494">
        <v>1251</v>
      </c>
    </row>
    <row r="495" spans="1:4" x14ac:dyDescent="0.25">
      <c r="A495" t="s">
        <v>2412</v>
      </c>
      <c r="B495" t="s">
        <v>2162</v>
      </c>
      <c r="C495">
        <v>5595.8687733399975</v>
      </c>
      <c r="D495">
        <v>1121</v>
      </c>
    </row>
    <row r="496" spans="1:4" x14ac:dyDescent="0.25">
      <c r="A496" t="s">
        <v>2412</v>
      </c>
      <c r="B496" t="s">
        <v>2163</v>
      </c>
      <c r="C496">
        <v>4298.9068667199981</v>
      </c>
      <c r="D496">
        <v>851</v>
      </c>
    </row>
    <row r="497" spans="1:4" x14ac:dyDescent="0.25">
      <c r="A497" t="s">
        <v>2412</v>
      </c>
      <c r="B497" t="s">
        <v>2164</v>
      </c>
      <c r="C497">
        <v>21.767121960000001</v>
      </c>
      <c r="D497">
        <v>3</v>
      </c>
    </row>
    <row r="498" spans="1:4" x14ac:dyDescent="0.25">
      <c r="A498" t="s">
        <v>2412</v>
      </c>
      <c r="B498" t="s">
        <v>2168</v>
      </c>
      <c r="C498">
        <v>6293.0055469899999</v>
      </c>
      <c r="D498">
        <v>1044</v>
      </c>
    </row>
    <row r="499" spans="1:4" x14ac:dyDescent="0.25">
      <c r="A499" t="s">
        <v>2412</v>
      </c>
      <c r="B499" t="s">
        <v>2152</v>
      </c>
      <c r="C499">
        <v>1541.3809931900005</v>
      </c>
      <c r="D499">
        <v>157</v>
      </c>
    </row>
    <row r="500" spans="1:4" x14ac:dyDescent="0.25">
      <c r="A500" t="s">
        <v>2412</v>
      </c>
      <c r="B500" t="s">
        <v>2153</v>
      </c>
      <c r="C500">
        <v>2940.6797533800018</v>
      </c>
      <c r="D500">
        <v>387</v>
      </c>
    </row>
    <row r="501" spans="1:4" x14ac:dyDescent="0.25">
      <c r="A501" t="s">
        <v>2412</v>
      </c>
      <c r="B501" t="s">
        <v>2154</v>
      </c>
      <c r="C501">
        <v>1403.9600531500012</v>
      </c>
      <c r="D501">
        <v>282</v>
      </c>
    </row>
    <row r="502" spans="1:4" x14ac:dyDescent="0.25">
      <c r="A502" t="s">
        <v>2412</v>
      </c>
      <c r="B502" t="s">
        <v>2155</v>
      </c>
      <c r="C502">
        <v>549.83816801999978</v>
      </c>
      <c r="D502">
        <v>145</v>
      </c>
    </row>
    <row r="503" spans="1:4" x14ac:dyDescent="0.25">
      <c r="A503" t="s">
        <v>2412</v>
      </c>
      <c r="B503" t="s">
        <v>2156</v>
      </c>
      <c r="C503">
        <v>280.68744819999989</v>
      </c>
      <c r="D503">
        <v>73</v>
      </c>
    </row>
    <row r="504" spans="1:4" x14ac:dyDescent="0.25">
      <c r="A504" t="s">
        <v>2412</v>
      </c>
      <c r="B504" t="s">
        <v>2157</v>
      </c>
      <c r="C504">
        <v>231.27362587999994</v>
      </c>
      <c r="D504">
        <v>68</v>
      </c>
    </row>
    <row r="505" spans="1:4" x14ac:dyDescent="0.25">
      <c r="A505" t="s">
        <v>2412</v>
      </c>
      <c r="B505" t="s">
        <v>2158</v>
      </c>
      <c r="C505">
        <v>2009.4595019600004</v>
      </c>
      <c r="D505">
        <v>164</v>
      </c>
    </row>
    <row r="506" spans="1:4" x14ac:dyDescent="0.25">
      <c r="A506" t="s">
        <v>2412</v>
      </c>
      <c r="B506" t="s">
        <v>2159</v>
      </c>
      <c r="C506">
        <v>2810.5884923199997</v>
      </c>
      <c r="D506">
        <v>184</v>
      </c>
    </row>
    <row r="507" spans="1:4" x14ac:dyDescent="0.25">
      <c r="A507" t="s">
        <v>2412</v>
      </c>
      <c r="B507" t="s">
        <v>2173</v>
      </c>
      <c r="C507">
        <v>11864.122106899993</v>
      </c>
      <c r="D507">
        <v>2044</v>
      </c>
    </row>
    <row r="508" spans="1:4" x14ac:dyDescent="0.25">
      <c r="A508" t="s">
        <v>2412</v>
      </c>
      <c r="B508" t="s">
        <v>2182</v>
      </c>
      <c r="C508">
        <v>1308.41425506</v>
      </c>
      <c r="D508">
        <v>168</v>
      </c>
    </row>
    <row r="509" spans="1:4" x14ac:dyDescent="0.25">
      <c r="A509" t="s">
        <v>2412</v>
      </c>
      <c r="B509" t="s">
        <v>2183</v>
      </c>
      <c r="C509">
        <v>1651.3482453600004</v>
      </c>
      <c r="D509">
        <v>119</v>
      </c>
    </row>
    <row r="510" spans="1:4" x14ac:dyDescent="0.25">
      <c r="A510" t="s">
        <v>2412</v>
      </c>
      <c r="B510" t="s">
        <v>2275</v>
      </c>
      <c r="C510">
        <v>1182.8517326000001</v>
      </c>
      <c r="D510">
        <v>97</v>
      </c>
    </row>
    <row r="511" spans="1:4" x14ac:dyDescent="0.25">
      <c r="A511" t="s">
        <v>2412</v>
      </c>
      <c r="B511" t="s">
        <v>2276</v>
      </c>
      <c r="C511">
        <v>3782.2753453699988</v>
      </c>
      <c r="D511">
        <v>263</v>
      </c>
    </row>
    <row r="512" spans="1:4" x14ac:dyDescent="0.25">
      <c r="A512" t="s">
        <v>2412</v>
      </c>
      <c r="B512" t="s">
        <v>2174</v>
      </c>
      <c r="C512">
        <v>5308.9344746699971</v>
      </c>
      <c r="D512">
        <v>614</v>
      </c>
    </row>
    <row r="513" spans="1:4" x14ac:dyDescent="0.25">
      <c r="A513" t="s">
        <v>2412</v>
      </c>
      <c r="B513" t="s">
        <v>2175</v>
      </c>
      <c r="C513">
        <v>1956.5290276799992</v>
      </c>
      <c r="D513">
        <v>346</v>
      </c>
    </row>
    <row r="514" spans="1:4" x14ac:dyDescent="0.25">
      <c r="A514" t="s">
        <v>2412</v>
      </c>
      <c r="B514" t="s">
        <v>2176</v>
      </c>
      <c r="C514">
        <v>3297.1193225099973</v>
      </c>
      <c r="D514">
        <v>589</v>
      </c>
    </row>
    <row r="515" spans="1:4" x14ac:dyDescent="0.25">
      <c r="A515" t="s">
        <v>2412</v>
      </c>
      <c r="B515" t="s">
        <v>2177</v>
      </c>
      <c r="C515">
        <v>3912.1830877899988</v>
      </c>
      <c r="D515">
        <v>637</v>
      </c>
    </row>
    <row r="516" spans="1:4" x14ac:dyDescent="0.25">
      <c r="A516" t="s">
        <v>2412</v>
      </c>
      <c r="B516" t="s">
        <v>2178</v>
      </c>
      <c r="C516">
        <v>2917.3231313500028</v>
      </c>
      <c r="D516">
        <v>464</v>
      </c>
    </row>
    <row r="517" spans="1:4" x14ac:dyDescent="0.25">
      <c r="A517" t="s">
        <v>2412</v>
      </c>
      <c r="B517" t="s">
        <v>2179</v>
      </c>
      <c r="C517">
        <v>2139.5539332899998</v>
      </c>
      <c r="D517">
        <v>324</v>
      </c>
    </row>
    <row r="518" spans="1:4" x14ac:dyDescent="0.25">
      <c r="A518" t="s">
        <v>2412</v>
      </c>
      <c r="B518" t="s">
        <v>2180</v>
      </c>
      <c r="C518">
        <v>2532.5668187400011</v>
      </c>
      <c r="D518">
        <v>247</v>
      </c>
    </row>
    <row r="519" spans="1:4" x14ac:dyDescent="0.25">
      <c r="A519" t="s">
        <v>2412</v>
      </c>
      <c r="B519" t="s">
        <v>2181</v>
      </c>
      <c r="C519">
        <v>2764.9750957000015</v>
      </c>
      <c r="D519">
        <v>332</v>
      </c>
    </row>
    <row r="520" spans="1:4" x14ac:dyDescent="0.25">
      <c r="A520" t="s">
        <v>2412</v>
      </c>
      <c r="B520" t="s">
        <v>2185</v>
      </c>
      <c r="C520">
        <v>2362.8692363000009</v>
      </c>
      <c r="D520">
        <v>141</v>
      </c>
    </row>
    <row r="521" spans="1:4" x14ac:dyDescent="0.25">
      <c r="A521" t="s">
        <v>2412</v>
      </c>
      <c r="B521" t="s">
        <v>2186</v>
      </c>
      <c r="C521">
        <v>42255.327340720098</v>
      </c>
      <c r="D521">
        <v>6103</v>
      </c>
    </row>
    <row r="522" spans="1:4" x14ac:dyDescent="0.25">
      <c r="A522" t="s">
        <v>2412</v>
      </c>
      <c r="B522" t="s">
        <v>2192</v>
      </c>
      <c r="D522">
        <v>1686.7768079457283</v>
      </c>
    </row>
    <row r="523" spans="1:4" x14ac:dyDescent="0.25">
      <c r="A523" t="s">
        <v>2412</v>
      </c>
      <c r="B523" t="s">
        <v>2202</v>
      </c>
    </row>
    <row r="524" spans="1:4" x14ac:dyDescent="0.25">
      <c r="A524" t="s">
        <v>2412</v>
      </c>
      <c r="B524" t="s">
        <v>2204</v>
      </c>
      <c r="D524">
        <v>628.21207845557797</v>
      </c>
    </row>
    <row r="525" spans="1:4" x14ac:dyDescent="0.25">
      <c r="A525" t="s">
        <v>2412</v>
      </c>
      <c r="B525" t="s">
        <v>2193</v>
      </c>
      <c r="D525">
        <v>8249.677302021435</v>
      </c>
    </row>
    <row r="526" spans="1:4" x14ac:dyDescent="0.25">
      <c r="A526" t="s">
        <v>2412</v>
      </c>
      <c r="B526" t="s">
        <v>2194</v>
      </c>
      <c r="D526">
        <v>346.02114440024673</v>
      </c>
    </row>
    <row r="527" spans="1:4" x14ac:dyDescent="0.25">
      <c r="A527" t="s">
        <v>2412</v>
      </c>
      <c r="B527" t="s">
        <v>2196</v>
      </c>
      <c r="D527">
        <v>375638.95718135854</v>
      </c>
    </row>
    <row r="528" spans="1:4" x14ac:dyDescent="0.25">
      <c r="A528" t="s">
        <v>2412</v>
      </c>
      <c r="B528" t="s">
        <v>2197</v>
      </c>
      <c r="D528">
        <v>433457.20821112202</v>
      </c>
    </row>
    <row r="529" spans="1:5" x14ac:dyDescent="0.25">
      <c r="A529" t="s">
        <v>2412</v>
      </c>
      <c r="B529" t="s">
        <v>2198</v>
      </c>
      <c r="D529">
        <v>7.8368625785610169</v>
      </c>
    </row>
    <row r="530" spans="1:5" x14ac:dyDescent="0.25">
      <c r="A530" t="s">
        <v>2412</v>
      </c>
      <c r="B530" t="s">
        <v>2200</v>
      </c>
      <c r="D530">
        <v>1651.4758477727739</v>
      </c>
    </row>
    <row r="531" spans="1:5" x14ac:dyDescent="0.25">
      <c r="A531" t="s">
        <v>2412</v>
      </c>
      <c r="B531" t="s">
        <v>611</v>
      </c>
      <c r="C531">
        <v>0.25231338233072953</v>
      </c>
      <c r="D531">
        <v>0.16931132545036115</v>
      </c>
      <c r="E531">
        <v>0.1931131315839969</v>
      </c>
    </row>
    <row r="532" spans="1:5" x14ac:dyDescent="0.25">
      <c r="A532" t="s">
        <v>2412</v>
      </c>
      <c r="B532" t="s">
        <v>612</v>
      </c>
    </row>
    <row r="533" spans="1:5" x14ac:dyDescent="0.25">
      <c r="A533" t="s">
        <v>2412</v>
      </c>
      <c r="B533" t="s">
        <v>613</v>
      </c>
      <c r="C533">
        <v>0.747546850966891</v>
      </c>
      <c r="D533">
        <v>0.83067062521502255</v>
      </c>
      <c r="E533">
        <v>0.80683391520912751</v>
      </c>
    </row>
    <row r="534" spans="1:5" x14ac:dyDescent="0.25">
      <c r="A534" t="s">
        <v>2412</v>
      </c>
      <c r="B534" t="s">
        <v>745</v>
      </c>
      <c r="C534">
        <v>0.7472451021754124</v>
      </c>
    </row>
    <row r="535" spans="1:5" x14ac:dyDescent="0.25">
      <c r="A535" t="s">
        <v>2412</v>
      </c>
      <c r="B535" t="s">
        <v>752</v>
      </c>
      <c r="C535">
        <v>0.20951636981143029</v>
      </c>
    </row>
    <row r="536" spans="1:5" x14ac:dyDescent="0.25">
      <c r="A536" t="s">
        <v>2412</v>
      </c>
      <c r="B536" t="s">
        <v>2049</v>
      </c>
      <c r="C536">
        <v>9.836515588486229E-3</v>
      </c>
    </row>
    <row r="537" spans="1:5" x14ac:dyDescent="0.25">
      <c r="A537" t="s">
        <v>2413</v>
      </c>
      <c r="B537" t="s">
        <v>449</v>
      </c>
      <c r="C537">
        <v>582311.77619387163</v>
      </c>
    </row>
    <row r="538" spans="1:5" x14ac:dyDescent="0.25">
      <c r="A538" t="s">
        <v>2413</v>
      </c>
      <c r="B538" t="s">
        <v>451</v>
      </c>
      <c r="C538">
        <v>176901.78576483121</v>
      </c>
    </row>
    <row r="539" spans="1:5" x14ac:dyDescent="0.25">
      <c r="A539" t="s">
        <v>2413</v>
      </c>
      <c r="B539" t="s">
        <v>471</v>
      </c>
      <c r="C539">
        <v>319156</v>
      </c>
      <c r="D539">
        <v>20461</v>
      </c>
    </row>
    <row r="540" spans="1:5" x14ac:dyDescent="0.25">
      <c r="A540" t="s">
        <v>2413</v>
      </c>
      <c r="B540" t="s">
        <v>482</v>
      </c>
      <c r="C540">
        <v>1.6627584545201406E-2</v>
      </c>
      <c r="D540">
        <v>6.1474985863607945E-2</v>
      </c>
      <c r="E540">
        <v>1.6033489861660474E-2</v>
      </c>
    </row>
    <row r="541" spans="1:5" x14ac:dyDescent="0.25">
      <c r="A541" t="s">
        <v>2413</v>
      </c>
      <c r="B541" t="s">
        <v>508</v>
      </c>
      <c r="C541">
        <v>1.7056640418848395E-3</v>
      </c>
      <c r="D541">
        <v>1.9414839794301388E-2</v>
      </c>
      <c r="E541">
        <v>5.8320192230849298E-3</v>
      </c>
    </row>
    <row r="542" spans="1:5" x14ac:dyDescent="0.25">
      <c r="A542" t="s">
        <v>2413</v>
      </c>
      <c r="B542" t="s">
        <v>510</v>
      </c>
      <c r="C542">
        <v>5.4621339884958356E-3</v>
      </c>
      <c r="E542">
        <v>4.1894206110387666E-3</v>
      </c>
    </row>
    <row r="543" spans="1:5" x14ac:dyDescent="0.25">
      <c r="A543" t="s">
        <v>2413</v>
      </c>
      <c r="B543" t="s">
        <v>512</v>
      </c>
      <c r="C543">
        <v>2.2273087683944776E-2</v>
      </c>
      <c r="D543">
        <v>1.3310001184330114E-2</v>
      </c>
      <c r="E543">
        <v>2.0184629195853784E-2</v>
      </c>
    </row>
    <row r="544" spans="1:5" x14ac:dyDescent="0.25">
      <c r="A544" t="s">
        <v>2413</v>
      </c>
      <c r="B544" t="s">
        <v>541</v>
      </c>
      <c r="C544">
        <v>7.894388943732079E-3</v>
      </c>
      <c r="E544">
        <v>6.0549440607068229E-3</v>
      </c>
    </row>
    <row r="545" spans="1:5" x14ac:dyDescent="0.25">
      <c r="A545" t="s">
        <v>2413</v>
      </c>
      <c r="B545" t="s">
        <v>543</v>
      </c>
      <c r="C545">
        <v>2.2290913477350231E-2</v>
      </c>
      <c r="D545">
        <v>0.14666318543030871</v>
      </c>
      <c r="E545">
        <v>5.1270476159745899E-2</v>
      </c>
    </row>
    <row r="546" spans="1:5" x14ac:dyDescent="0.25">
      <c r="A546" t="s">
        <v>2413</v>
      </c>
      <c r="B546" t="s">
        <v>552</v>
      </c>
      <c r="D546">
        <v>1.4308203461410277E-2</v>
      </c>
      <c r="E546">
        <v>3.3339061236996761E-3</v>
      </c>
    </row>
    <row r="547" spans="1:5" x14ac:dyDescent="0.25">
      <c r="A547" t="s">
        <v>2413</v>
      </c>
      <c r="B547" t="s">
        <v>504</v>
      </c>
      <c r="C547">
        <v>0.94037381186459201</v>
      </c>
      <c r="D547">
        <v>0.8063037701296496</v>
      </c>
      <c r="E547">
        <v>0.90913460462587004</v>
      </c>
    </row>
    <row r="548" spans="1:5" x14ac:dyDescent="0.25">
      <c r="A548" t="s">
        <v>2413</v>
      </c>
      <c r="B548" t="s">
        <v>572</v>
      </c>
      <c r="C548">
        <v>0.35051788049204191</v>
      </c>
      <c r="D548">
        <v>0.29147024138647376</v>
      </c>
      <c r="E548">
        <v>0.33831559169768854</v>
      </c>
    </row>
    <row r="549" spans="1:5" x14ac:dyDescent="0.25">
      <c r="A549" t="s">
        <v>2413</v>
      </c>
      <c r="B549" t="s">
        <v>574</v>
      </c>
      <c r="C549">
        <v>0.10582437052462978</v>
      </c>
      <c r="D549">
        <v>0.13261295903216666</v>
      </c>
      <c r="E549">
        <v>0.11136027506397381</v>
      </c>
    </row>
    <row r="550" spans="1:5" x14ac:dyDescent="0.25">
      <c r="A550" t="s">
        <v>2413</v>
      </c>
      <c r="B550" t="s">
        <v>575</v>
      </c>
      <c r="C550">
        <v>0.11787463698725832</v>
      </c>
      <c r="D550">
        <v>0.15261567105345686</v>
      </c>
      <c r="E550">
        <v>0.12505392708440038</v>
      </c>
    </row>
    <row r="551" spans="1:5" x14ac:dyDescent="0.25">
      <c r="A551" t="s">
        <v>2413</v>
      </c>
      <c r="B551" t="s">
        <v>576</v>
      </c>
      <c r="C551">
        <v>0.24492524899303386</v>
      </c>
      <c r="D551">
        <v>0.2388027842912433</v>
      </c>
      <c r="E551">
        <v>0.2436600318978861</v>
      </c>
    </row>
    <row r="552" spans="1:5" x14ac:dyDescent="0.25">
      <c r="A552" t="s">
        <v>2413</v>
      </c>
      <c r="B552" t="s">
        <v>577</v>
      </c>
      <c r="C552">
        <v>0.18085786300303611</v>
      </c>
      <c r="D552">
        <v>0.1844983442366594</v>
      </c>
      <c r="E552">
        <v>0.18161017425605125</v>
      </c>
    </row>
    <row r="553" spans="1:5" x14ac:dyDescent="0.25">
      <c r="A553" t="s">
        <v>2413</v>
      </c>
      <c r="B553" t="s">
        <v>605</v>
      </c>
    </row>
    <row r="554" spans="1:5" x14ac:dyDescent="0.25">
      <c r="A554" t="s">
        <v>2413</v>
      </c>
      <c r="B554" t="s">
        <v>617</v>
      </c>
      <c r="C554">
        <v>0.61660110863545969</v>
      </c>
      <c r="D554">
        <v>0.70680605488544657</v>
      </c>
      <c r="E554">
        <v>0.63761945824880817</v>
      </c>
    </row>
    <row r="555" spans="1:5" x14ac:dyDescent="0.25">
      <c r="A555" t="s">
        <v>2413</v>
      </c>
      <c r="B555" t="s">
        <v>619</v>
      </c>
      <c r="C555">
        <v>0.38339889136454042</v>
      </c>
      <c r="D555">
        <v>0.29319394511455338</v>
      </c>
      <c r="E555">
        <v>0.36238054175119183</v>
      </c>
    </row>
    <row r="556" spans="1:5" x14ac:dyDescent="0.25">
      <c r="A556" t="s">
        <v>2413</v>
      </c>
      <c r="B556" t="s">
        <v>629</v>
      </c>
      <c r="C556">
        <v>8.8345307198173004E-2</v>
      </c>
      <c r="D556">
        <v>6.8390336070170726E-2</v>
      </c>
      <c r="E556">
        <v>8.3695666827784967E-2</v>
      </c>
    </row>
    <row r="557" spans="1:5" x14ac:dyDescent="0.25">
      <c r="A557" t="s">
        <v>2413</v>
      </c>
      <c r="B557" t="s">
        <v>631</v>
      </c>
      <c r="C557">
        <v>4.1852497823033206E-2</v>
      </c>
      <c r="D557">
        <v>9.5767054667789814E-2</v>
      </c>
      <c r="E557">
        <v>5.4414946470487488E-2</v>
      </c>
    </row>
    <row r="558" spans="1:5" x14ac:dyDescent="0.25">
      <c r="A558" t="s">
        <v>2413</v>
      </c>
      <c r="B558" t="s">
        <v>633</v>
      </c>
      <c r="C558">
        <v>5.9684417990990189E-2</v>
      </c>
      <c r="D558">
        <v>3.8429615245984712E-2</v>
      </c>
      <c r="E558">
        <v>5.4731908249238147E-2</v>
      </c>
    </row>
    <row r="559" spans="1:5" x14ac:dyDescent="0.25">
      <c r="A559" t="s">
        <v>2413</v>
      </c>
      <c r="B559" t="s">
        <v>635</v>
      </c>
      <c r="C559">
        <v>0.10127292114765307</v>
      </c>
      <c r="D559">
        <v>9.3964836471056468E-2</v>
      </c>
      <c r="E559">
        <v>9.9570089040076901E-2</v>
      </c>
    </row>
    <row r="560" spans="1:5" x14ac:dyDescent="0.25">
      <c r="A560" t="s">
        <v>2413</v>
      </c>
      <c r="B560" t="s">
        <v>637</v>
      </c>
      <c r="C560">
        <v>0.70884485584015045</v>
      </c>
      <c r="D560">
        <v>0.70344815754499834</v>
      </c>
      <c r="E560">
        <v>0.7075873894124125</v>
      </c>
    </row>
    <row r="561" spans="1:5" x14ac:dyDescent="0.25">
      <c r="A561" t="s">
        <v>2413</v>
      </c>
      <c r="B561" t="s">
        <v>644</v>
      </c>
      <c r="C561">
        <v>1.4881370679707721E-3</v>
      </c>
      <c r="D561">
        <v>7.3342397482905198E-4</v>
      </c>
      <c r="E561">
        <v>1.3122839212324209E-3</v>
      </c>
    </row>
    <row r="562" spans="1:5" x14ac:dyDescent="0.25">
      <c r="A562" t="s">
        <v>2413</v>
      </c>
      <c r="B562" t="s">
        <v>656</v>
      </c>
      <c r="C562">
        <v>226681.52552149154</v>
      </c>
      <c r="D562">
        <v>239626</v>
      </c>
    </row>
    <row r="563" spans="1:5" x14ac:dyDescent="0.25">
      <c r="A563" t="s">
        <v>2413</v>
      </c>
      <c r="B563" t="s">
        <v>657</v>
      </c>
      <c r="C563">
        <v>199898.59145289296</v>
      </c>
      <c r="D563">
        <v>69986</v>
      </c>
    </row>
    <row r="564" spans="1:5" x14ac:dyDescent="0.25">
      <c r="A564" t="s">
        <v>2413</v>
      </c>
      <c r="B564" t="s">
        <v>658</v>
      </c>
      <c r="C564">
        <v>66248.377807589874</v>
      </c>
      <c r="D564">
        <v>8344</v>
      </c>
    </row>
    <row r="565" spans="1:5" x14ac:dyDescent="0.25">
      <c r="A565" t="s">
        <v>2413</v>
      </c>
      <c r="B565" t="s">
        <v>659</v>
      </c>
      <c r="C565">
        <v>23212.539943800002</v>
      </c>
      <c r="D565">
        <v>764</v>
      </c>
    </row>
    <row r="566" spans="1:5" x14ac:dyDescent="0.25">
      <c r="A566" t="s">
        <v>2413</v>
      </c>
      <c r="B566" t="s">
        <v>660</v>
      </c>
      <c r="C566">
        <v>16033.327071920006</v>
      </c>
      <c r="D566">
        <v>227</v>
      </c>
    </row>
    <row r="567" spans="1:5" x14ac:dyDescent="0.25">
      <c r="A567" t="s">
        <v>2413</v>
      </c>
      <c r="B567" t="s">
        <v>661</v>
      </c>
      <c r="C567">
        <v>50237.414396160035</v>
      </c>
      <c r="D567">
        <v>209</v>
      </c>
    </row>
    <row r="568" spans="1:5" x14ac:dyDescent="0.25">
      <c r="A568" t="s">
        <v>2413</v>
      </c>
      <c r="B568" t="s">
        <v>718</v>
      </c>
      <c r="C568">
        <v>0.57487801573687258</v>
      </c>
    </row>
    <row r="569" spans="1:5" x14ac:dyDescent="0.25">
      <c r="A569" t="s">
        <v>2413</v>
      </c>
      <c r="B569" t="s">
        <v>719</v>
      </c>
      <c r="C569">
        <v>399509.28237090312</v>
      </c>
    </row>
    <row r="570" spans="1:5" x14ac:dyDescent="0.25">
      <c r="A570" t="s">
        <v>2413</v>
      </c>
      <c r="B570" t="s">
        <v>720</v>
      </c>
      <c r="C570">
        <v>75412.167266000004</v>
      </c>
    </row>
    <row r="571" spans="1:5" x14ac:dyDescent="0.25">
      <c r="A571" t="s">
        <v>2413</v>
      </c>
      <c r="B571" t="s">
        <v>721</v>
      </c>
      <c r="C571">
        <v>55915.273083656924</v>
      </c>
    </row>
    <row r="572" spans="1:5" x14ac:dyDescent="0.25">
      <c r="A572" t="s">
        <v>2413</v>
      </c>
      <c r="B572" t="s">
        <v>722</v>
      </c>
      <c r="C572">
        <v>29718.063254840061</v>
      </c>
    </row>
    <row r="573" spans="1:5" x14ac:dyDescent="0.25">
      <c r="A573" t="s">
        <v>2413</v>
      </c>
      <c r="B573" t="s">
        <v>723</v>
      </c>
      <c r="C573">
        <v>15228.258143550442</v>
      </c>
    </row>
    <row r="574" spans="1:5" x14ac:dyDescent="0.25">
      <c r="A574" t="s">
        <v>2413</v>
      </c>
      <c r="B574" t="s">
        <v>724</v>
      </c>
      <c r="C574">
        <v>2516.9825386278148</v>
      </c>
    </row>
    <row r="575" spans="1:5" x14ac:dyDescent="0.25">
      <c r="A575" t="s">
        <v>2413</v>
      </c>
      <c r="B575" t="s">
        <v>725</v>
      </c>
      <c r="C575">
        <v>1149.3498083146885</v>
      </c>
    </row>
    <row r="576" spans="1:5" x14ac:dyDescent="0.25">
      <c r="A576" t="s">
        <v>2413</v>
      </c>
      <c r="B576" t="s">
        <v>726</v>
      </c>
      <c r="C576">
        <v>2824.8606861071235</v>
      </c>
    </row>
    <row r="577" spans="1:4" x14ac:dyDescent="0.25">
      <c r="A577" t="s">
        <v>2413</v>
      </c>
      <c r="B577" t="s">
        <v>738</v>
      </c>
      <c r="C577">
        <v>0.71916424759109043</v>
      </c>
    </row>
    <row r="578" spans="1:4" x14ac:dyDescent="0.25">
      <c r="A578" t="s">
        <v>2413</v>
      </c>
      <c r="B578" t="s">
        <v>740</v>
      </c>
      <c r="C578">
        <v>4.7776724795478308E-2</v>
      </c>
    </row>
    <row r="579" spans="1:4" x14ac:dyDescent="0.25">
      <c r="A579" t="s">
        <v>2413</v>
      </c>
      <c r="B579" t="s">
        <v>744</v>
      </c>
      <c r="C579">
        <v>4.7468199177373481E-3</v>
      </c>
    </row>
    <row r="580" spans="1:4" x14ac:dyDescent="0.25">
      <c r="A580" t="s">
        <v>2413</v>
      </c>
      <c r="B580" t="s">
        <v>1596</v>
      </c>
      <c r="C580">
        <v>70157.432357430167</v>
      </c>
      <c r="D580">
        <v>19449</v>
      </c>
    </row>
    <row r="581" spans="1:4" x14ac:dyDescent="0.25">
      <c r="A581" t="s">
        <v>2413</v>
      </c>
      <c r="B581" t="s">
        <v>1605</v>
      </c>
      <c r="C581">
        <v>51224.742534459707</v>
      </c>
      <c r="D581">
        <v>34102</v>
      </c>
    </row>
    <row r="582" spans="1:4" x14ac:dyDescent="0.25">
      <c r="A582" t="s">
        <v>2413</v>
      </c>
      <c r="B582" t="s">
        <v>1606</v>
      </c>
      <c r="C582">
        <v>106882.38333295075</v>
      </c>
      <c r="D582">
        <v>69482</v>
      </c>
    </row>
    <row r="583" spans="1:4" x14ac:dyDescent="0.25">
      <c r="A583" t="s">
        <v>2413</v>
      </c>
      <c r="B583" t="s">
        <v>1607</v>
      </c>
      <c r="C583">
        <v>20528.06563687008</v>
      </c>
      <c r="D583">
        <v>20411</v>
      </c>
    </row>
    <row r="584" spans="1:4" x14ac:dyDescent="0.25">
      <c r="A584" t="s">
        <v>2413</v>
      </c>
      <c r="B584" t="s">
        <v>1608</v>
      </c>
      <c r="C584">
        <v>4652.1159041400033</v>
      </c>
      <c r="D584">
        <v>4380</v>
      </c>
    </row>
    <row r="585" spans="1:4" x14ac:dyDescent="0.25">
      <c r="A585" t="s">
        <v>2413</v>
      </c>
      <c r="B585" t="s">
        <v>1609</v>
      </c>
      <c r="C585">
        <v>4.4423124600000001</v>
      </c>
      <c r="D585">
        <v>3</v>
      </c>
    </row>
    <row r="586" spans="1:4" x14ac:dyDescent="0.25">
      <c r="A586" t="s">
        <v>2413</v>
      </c>
      <c r="B586" t="s">
        <v>1613</v>
      </c>
      <c r="C586">
        <v>80966.737192489847</v>
      </c>
      <c r="D586">
        <v>31207</v>
      </c>
    </row>
    <row r="587" spans="1:4" x14ac:dyDescent="0.25">
      <c r="A587" t="s">
        <v>2413</v>
      </c>
      <c r="B587" t="s">
        <v>1597</v>
      </c>
      <c r="C587">
        <v>23481.755384229891</v>
      </c>
      <c r="D587">
        <v>9155</v>
      </c>
    </row>
    <row r="588" spans="1:4" x14ac:dyDescent="0.25">
      <c r="A588" t="s">
        <v>2413</v>
      </c>
      <c r="B588" t="s">
        <v>1598</v>
      </c>
      <c r="C588">
        <v>90085.668433329818</v>
      </c>
      <c r="D588">
        <v>38754</v>
      </c>
    </row>
    <row r="589" spans="1:4" x14ac:dyDescent="0.25">
      <c r="A589" t="s">
        <v>2413</v>
      </c>
      <c r="B589" t="s">
        <v>1599</v>
      </c>
      <c r="C589">
        <v>65045.592736569655</v>
      </c>
      <c r="D589">
        <v>32064</v>
      </c>
    </row>
    <row r="590" spans="1:4" x14ac:dyDescent="0.25">
      <c r="A590" t="s">
        <v>2413</v>
      </c>
      <c r="B590" t="s">
        <v>1600</v>
      </c>
      <c r="C590">
        <v>21658.766226930049</v>
      </c>
      <c r="D590">
        <v>11218</v>
      </c>
    </row>
    <row r="591" spans="1:4" x14ac:dyDescent="0.25">
      <c r="A591" t="s">
        <v>2413</v>
      </c>
      <c r="B591" t="s">
        <v>1601</v>
      </c>
      <c r="C591">
        <v>7884.2901398799995</v>
      </c>
      <c r="D591">
        <v>4268</v>
      </c>
    </row>
    <row r="592" spans="1:4" x14ac:dyDescent="0.25">
      <c r="A592" t="s">
        <v>2413</v>
      </c>
      <c r="B592" t="s">
        <v>1602</v>
      </c>
      <c r="C592">
        <v>3468.7518681199958</v>
      </c>
      <c r="D592">
        <v>1892</v>
      </c>
    </row>
    <row r="593" spans="1:4" x14ac:dyDescent="0.25">
      <c r="A593" t="s">
        <v>2413</v>
      </c>
      <c r="B593" t="s">
        <v>1603</v>
      </c>
      <c r="C593">
        <v>22707.129011619989</v>
      </c>
      <c r="D593">
        <v>6533</v>
      </c>
    </row>
    <row r="594" spans="1:4" x14ac:dyDescent="0.25">
      <c r="A594" t="s">
        <v>2413</v>
      </c>
      <c r="B594" t="s">
        <v>1604</v>
      </c>
      <c r="C594">
        <v>13563.903122380005</v>
      </c>
      <c r="D594">
        <v>5740</v>
      </c>
    </row>
    <row r="595" spans="1:4" x14ac:dyDescent="0.25">
      <c r="A595" t="s">
        <v>2413</v>
      </c>
      <c r="B595" t="s">
        <v>1618</v>
      </c>
      <c r="C595">
        <v>70157.432357430167</v>
      </c>
      <c r="D595">
        <v>19449</v>
      </c>
    </row>
    <row r="596" spans="1:4" x14ac:dyDescent="0.25">
      <c r="A596" t="s">
        <v>2413</v>
      </c>
      <c r="B596" t="s">
        <v>1627</v>
      </c>
      <c r="C596">
        <v>51224.742534459707</v>
      </c>
      <c r="D596">
        <v>34102</v>
      </c>
    </row>
    <row r="597" spans="1:4" x14ac:dyDescent="0.25">
      <c r="A597" t="s">
        <v>2413</v>
      </c>
      <c r="B597" t="s">
        <v>1702</v>
      </c>
      <c r="C597">
        <v>106882.38333295075</v>
      </c>
      <c r="D597">
        <v>69482</v>
      </c>
    </row>
    <row r="598" spans="1:4" x14ac:dyDescent="0.25">
      <c r="A598" t="s">
        <v>2413</v>
      </c>
      <c r="B598" t="s">
        <v>1735</v>
      </c>
      <c r="C598">
        <v>20528.06563687008</v>
      </c>
      <c r="D598">
        <v>20411</v>
      </c>
    </row>
    <row r="599" spans="1:4" x14ac:dyDescent="0.25">
      <c r="A599" t="s">
        <v>2413</v>
      </c>
      <c r="B599" t="s">
        <v>1736</v>
      </c>
      <c r="C599">
        <v>4652.1159041400033</v>
      </c>
      <c r="D599">
        <v>4380</v>
      </c>
    </row>
    <row r="600" spans="1:4" x14ac:dyDescent="0.25">
      <c r="A600" t="s">
        <v>2413</v>
      </c>
      <c r="B600" t="s">
        <v>1737</v>
      </c>
      <c r="C600">
        <v>4.4423124600000001</v>
      </c>
      <c r="D600">
        <v>3</v>
      </c>
    </row>
    <row r="601" spans="1:4" x14ac:dyDescent="0.25">
      <c r="A601" t="s">
        <v>2413</v>
      </c>
      <c r="B601" t="s">
        <v>1741</v>
      </c>
      <c r="C601">
        <v>80966.737192489847</v>
      </c>
      <c r="D601">
        <v>31207</v>
      </c>
    </row>
    <row r="602" spans="1:4" x14ac:dyDescent="0.25">
      <c r="A602" t="s">
        <v>2413</v>
      </c>
      <c r="B602" t="s">
        <v>1619</v>
      </c>
      <c r="C602">
        <v>23481.755384229891</v>
      </c>
      <c r="D602">
        <v>9155</v>
      </c>
    </row>
    <row r="603" spans="1:4" x14ac:dyDescent="0.25">
      <c r="A603" t="s">
        <v>2413</v>
      </c>
      <c r="B603" t="s">
        <v>1620</v>
      </c>
      <c r="C603">
        <v>90085.668433329818</v>
      </c>
      <c r="D603">
        <v>38754</v>
      </c>
    </row>
    <row r="604" spans="1:4" x14ac:dyDescent="0.25">
      <c r="A604" t="s">
        <v>2413</v>
      </c>
      <c r="B604" t="s">
        <v>1621</v>
      </c>
      <c r="C604">
        <v>65045.592736569655</v>
      </c>
      <c r="D604">
        <v>32064</v>
      </c>
    </row>
    <row r="605" spans="1:4" x14ac:dyDescent="0.25">
      <c r="A605" t="s">
        <v>2413</v>
      </c>
      <c r="B605" t="s">
        <v>1622</v>
      </c>
      <c r="C605">
        <v>21658.766226930049</v>
      </c>
      <c r="D605">
        <v>11218</v>
      </c>
    </row>
    <row r="606" spans="1:4" x14ac:dyDescent="0.25">
      <c r="A606" t="s">
        <v>2413</v>
      </c>
      <c r="B606" t="s">
        <v>1623</v>
      </c>
      <c r="C606">
        <v>7884.2901398799995</v>
      </c>
      <c r="D606">
        <v>4268</v>
      </c>
    </row>
    <row r="607" spans="1:4" x14ac:dyDescent="0.25">
      <c r="A607" t="s">
        <v>2413</v>
      </c>
      <c r="B607" t="s">
        <v>1624</v>
      </c>
      <c r="C607">
        <v>3468.7518681199958</v>
      </c>
      <c r="D607">
        <v>1892</v>
      </c>
    </row>
    <row r="608" spans="1:4" x14ac:dyDescent="0.25">
      <c r="A608" t="s">
        <v>2413</v>
      </c>
      <c r="B608" t="s">
        <v>1625</v>
      </c>
      <c r="C608">
        <v>22707.129011619989</v>
      </c>
      <c r="D608">
        <v>6533</v>
      </c>
    </row>
    <row r="609" spans="1:4" x14ac:dyDescent="0.25">
      <c r="A609" t="s">
        <v>2413</v>
      </c>
      <c r="B609" t="s">
        <v>1626</v>
      </c>
      <c r="C609">
        <v>13563.903122380005</v>
      </c>
      <c r="D609">
        <v>5740</v>
      </c>
    </row>
    <row r="610" spans="1:4" x14ac:dyDescent="0.25">
      <c r="A610" t="s">
        <v>2413</v>
      </c>
      <c r="B610" t="s">
        <v>1745</v>
      </c>
      <c r="C610">
        <v>93467.589866399736</v>
      </c>
      <c r="D610">
        <v>45243</v>
      </c>
    </row>
    <row r="611" spans="1:4" x14ac:dyDescent="0.25">
      <c r="A611" t="s">
        <v>2413</v>
      </c>
      <c r="B611" t="s">
        <v>1754</v>
      </c>
      <c r="C611">
        <v>19207.917758289987</v>
      </c>
      <c r="D611">
        <v>7854</v>
      </c>
    </row>
    <row r="612" spans="1:4" x14ac:dyDescent="0.25">
      <c r="A612" t="s">
        <v>2413</v>
      </c>
      <c r="B612" t="s">
        <v>1755</v>
      </c>
      <c r="C612">
        <v>40955.17046267003</v>
      </c>
      <c r="D612">
        <v>12413</v>
      </c>
    </row>
    <row r="613" spans="1:4" x14ac:dyDescent="0.25">
      <c r="A613" t="s">
        <v>2413</v>
      </c>
      <c r="B613" t="s">
        <v>2260</v>
      </c>
      <c r="C613">
        <v>36447.734003600061</v>
      </c>
      <c r="D613">
        <v>8055</v>
      </c>
    </row>
    <row r="614" spans="1:4" x14ac:dyDescent="0.25">
      <c r="A614" t="s">
        <v>2413</v>
      </c>
      <c r="B614" t="s">
        <v>2261</v>
      </c>
      <c r="C614">
        <v>31337.113463439968</v>
      </c>
      <c r="D614">
        <v>2023</v>
      </c>
    </row>
    <row r="615" spans="1:4" x14ac:dyDescent="0.25">
      <c r="A615" t="s">
        <v>2413</v>
      </c>
      <c r="B615" t="s">
        <v>1746</v>
      </c>
      <c r="C615">
        <v>79202.61358338932</v>
      </c>
      <c r="D615">
        <v>40148</v>
      </c>
    </row>
    <row r="616" spans="1:4" x14ac:dyDescent="0.25">
      <c r="A616" t="s">
        <v>2413</v>
      </c>
      <c r="B616" t="s">
        <v>1747</v>
      </c>
      <c r="C616">
        <v>44831.737728029999</v>
      </c>
      <c r="D616">
        <v>27341</v>
      </c>
    </row>
    <row r="617" spans="1:4" x14ac:dyDescent="0.25">
      <c r="A617" t="s">
        <v>2413</v>
      </c>
      <c r="B617" t="s">
        <v>1748</v>
      </c>
      <c r="C617">
        <v>64567.66355041918</v>
      </c>
      <c r="D617">
        <v>42019</v>
      </c>
    </row>
    <row r="618" spans="1:4" x14ac:dyDescent="0.25">
      <c r="A618" t="s">
        <v>2413</v>
      </c>
      <c r="B618" t="s">
        <v>1749</v>
      </c>
      <c r="C618">
        <v>71513.90483527015</v>
      </c>
      <c r="D618">
        <v>49305</v>
      </c>
    </row>
    <row r="619" spans="1:4" x14ac:dyDescent="0.25">
      <c r="A619" t="s">
        <v>2413</v>
      </c>
      <c r="B619" t="s">
        <v>1750</v>
      </c>
      <c r="C619">
        <v>26364.660381729984</v>
      </c>
      <c r="D619">
        <v>17854</v>
      </c>
    </row>
    <row r="620" spans="1:4" x14ac:dyDescent="0.25">
      <c r="A620" t="s">
        <v>2413</v>
      </c>
      <c r="B620" t="s">
        <v>1751</v>
      </c>
      <c r="C620">
        <v>21690.319589189923</v>
      </c>
      <c r="D620">
        <v>11128</v>
      </c>
    </row>
    <row r="621" spans="1:4" x14ac:dyDescent="0.25">
      <c r="A621" t="s">
        <v>2413</v>
      </c>
      <c r="B621" t="s">
        <v>1752</v>
      </c>
      <c r="C621">
        <v>19386.45452073004</v>
      </c>
      <c r="D621">
        <v>9682</v>
      </c>
    </row>
    <row r="622" spans="1:4" x14ac:dyDescent="0.25">
      <c r="A622" t="s">
        <v>2413</v>
      </c>
      <c r="B622" t="s">
        <v>1753</v>
      </c>
      <c r="C622">
        <v>33338.896450699998</v>
      </c>
      <c r="D622">
        <v>15543</v>
      </c>
    </row>
    <row r="623" spans="1:4" x14ac:dyDescent="0.25">
      <c r="A623" t="s">
        <v>2413</v>
      </c>
      <c r="B623" t="s">
        <v>2067</v>
      </c>
      <c r="C623">
        <v>364675.44952603808</v>
      </c>
      <c r="D623">
        <v>228077</v>
      </c>
    </row>
    <row r="624" spans="1:4" x14ac:dyDescent="0.25">
      <c r="A624" t="s">
        <v>2413</v>
      </c>
      <c r="B624" t="s">
        <v>2068</v>
      </c>
      <c r="C624">
        <v>60395.282293400131</v>
      </c>
      <c r="D624">
        <v>33451</v>
      </c>
    </row>
    <row r="625" spans="1:4" x14ac:dyDescent="0.25">
      <c r="A625" t="s">
        <v>2413</v>
      </c>
      <c r="B625" t="s">
        <v>2070</v>
      </c>
      <c r="C625">
        <v>21435.777257839887</v>
      </c>
      <c r="D625">
        <v>12070</v>
      </c>
    </row>
    <row r="626" spans="1:4" x14ac:dyDescent="0.25">
      <c r="A626" t="s">
        <v>2413</v>
      </c>
      <c r="B626" t="s">
        <v>2071</v>
      </c>
      <c r="C626">
        <v>135713.01632758987</v>
      </c>
      <c r="D626">
        <v>14992</v>
      </c>
    </row>
    <row r="627" spans="1:4" x14ac:dyDescent="0.25">
      <c r="A627" t="s">
        <v>2413</v>
      </c>
      <c r="B627" t="s">
        <v>2072</v>
      </c>
      <c r="C627">
        <v>92.250788990000046</v>
      </c>
      <c r="D627">
        <v>132</v>
      </c>
    </row>
    <row r="628" spans="1:4" x14ac:dyDescent="0.25">
      <c r="A628" t="s">
        <v>2413</v>
      </c>
      <c r="B628" t="s">
        <v>2075</v>
      </c>
      <c r="C628">
        <v>54803.023755290131</v>
      </c>
      <c r="D628">
        <v>13235</v>
      </c>
    </row>
    <row r="629" spans="1:4" x14ac:dyDescent="0.25">
      <c r="A629" t="s">
        <v>2413</v>
      </c>
      <c r="B629" t="s">
        <v>2076</v>
      </c>
      <c r="C629">
        <v>527508.75243856758</v>
      </c>
      <c r="D629">
        <v>275373</v>
      </c>
    </row>
    <row r="630" spans="1:4" x14ac:dyDescent="0.25">
      <c r="A630" t="s">
        <v>2413</v>
      </c>
      <c r="B630" t="s">
        <v>2081</v>
      </c>
      <c r="D630">
        <v>344525.22117325244</v>
      </c>
    </row>
    <row r="631" spans="1:4" x14ac:dyDescent="0.25">
      <c r="A631" t="s">
        <v>2413</v>
      </c>
      <c r="B631" t="s">
        <v>2082</v>
      </c>
      <c r="D631">
        <v>12104.158924205522</v>
      </c>
    </row>
    <row r="632" spans="1:4" x14ac:dyDescent="0.25">
      <c r="A632" t="s">
        <v>2413</v>
      </c>
      <c r="B632" t="s">
        <v>2084</v>
      </c>
      <c r="D632">
        <v>6862.2423348288148</v>
      </c>
    </row>
    <row r="633" spans="1:4" x14ac:dyDescent="0.25">
      <c r="A633" t="s">
        <v>2413</v>
      </c>
      <c r="B633" t="s">
        <v>2085</v>
      </c>
      <c r="D633">
        <v>33532.67137568738</v>
      </c>
    </row>
    <row r="634" spans="1:4" x14ac:dyDescent="0.25">
      <c r="A634" t="s">
        <v>2413</v>
      </c>
      <c r="B634" t="s">
        <v>2086</v>
      </c>
      <c r="D634">
        <v>16.047533424993237</v>
      </c>
    </row>
    <row r="635" spans="1:4" x14ac:dyDescent="0.25">
      <c r="A635" t="s">
        <v>2413</v>
      </c>
      <c r="B635" t="s">
        <v>1674</v>
      </c>
      <c r="C635">
        <v>7828.2946532199903</v>
      </c>
      <c r="D635">
        <v>8098</v>
      </c>
    </row>
    <row r="636" spans="1:4" x14ac:dyDescent="0.25">
      <c r="A636" t="s">
        <v>2413</v>
      </c>
      <c r="B636" t="s">
        <v>1675</v>
      </c>
      <c r="C636">
        <v>20559.082917019958</v>
      </c>
      <c r="D636">
        <v>6239</v>
      </c>
    </row>
    <row r="637" spans="1:4" x14ac:dyDescent="0.25">
      <c r="A637" t="s">
        <v>2413</v>
      </c>
      <c r="B637" t="s">
        <v>1676</v>
      </c>
      <c r="C637">
        <v>45485.279675319951</v>
      </c>
      <c r="D637">
        <v>5130</v>
      </c>
    </row>
    <row r="638" spans="1:4" x14ac:dyDescent="0.25">
      <c r="A638" t="s">
        <v>2413</v>
      </c>
      <c r="B638" t="s">
        <v>1677</v>
      </c>
      <c r="C638">
        <v>17860.844460669989</v>
      </c>
      <c r="D638">
        <v>591</v>
      </c>
    </row>
    <row r="639" spans="1:4" x14ac:dyDescent="0.25">
      <c r="A639" t="s">
        <v>2413</v>
      </c>
      <c r="B639" t="s">
        <v>1678</v>
      </c>
      <c r="C639">
        <v>10770.171185730002</v>
      </c>
      <c r="D639">
        <v>159</v>
      </c>
    </row>
    <row r="640" spans="1:4" x14ac:dyDescent="0.25">
      <c r="A640" t="s">
        <v>2413</v>
      </c>
      <c r="B640" t="s">
        <v>1679</v>
      </c>
      <c r="C640">
        <v>74398.112872870042</v>
      </c>
      <c r="D640">
        <v>244</v>
      </c>
    </row>
    <row r="641" spans="1:3" x14ac:dyDescent="0.25">
      <c r="A641" t="s">
        <v>2413</v>
      </c>
      <c r="B641" t="s">
        <v>1758</v>
      </c>
      <c r="C641">
        <v>0.43507656692999547</v>
      </c>
    </row>
    <row r="642" spans="1:3" x14ac:dyDescent="0.25">
      <c r="A642" t="s">
        <v>2413</v>
      </c>
      <c r="B642" t="s">
        <v>1759</v>
      </c>
      <c r="C642">
        <v>152918.32968010337</v>
      </c>
    </row>
    <row r="643" spans="1:3" x14ac:dyDescent="0.25">
      <c r="A643" t="s">
        <v>2413</v>
      </c>
      <c r="B643" t="s">
        <v>1760</v>
      </c>
      <c r="C643">
        <v>16300.773412401457</v>
      </c>
    </row>
    <row r="644" spans="1:3" x14ac:dyDescent="0.25">
      <c r="A644" t="s">
        <v>2413</v>
      </c>
      <c r="B644" t="s">
        <v>1761</v>
      </c>
      <c r="C644">
        <v>5317.3363960105726</v>
      </c>
    </row>
    <row r="645" spans="1:3" x14ac:dyDescent="0.25">
      <c r="A645" t="s">
        <v>2413</v>
      </c>
      <c r="B645" t="s">
        <v>1762</v>
      </c>
      <c r="C645">
        <v>897.36628155363076</v>
      </c>
    </row>
    <row r="646" spans="1:3" x14ac:dyDescent="0.25">
      <c r="A646" t="s">
        <v>2413</v>
      </c>
      <c r="B646" t="s">
        <v>1763</v>
      </c>
      <c r="C646">
        <v>421.51169265466302</v>
      </c>
    </row>
    <row r="647" spans="1:3" x14ac:dyDescent="0.25">
      <c r="A647" t="s">
        <v>2413</v>
      </c>
      <c r="B647" t="s">
        <v>1764</v>
      </c>
      <c r="C647">
        <v>263.32326928511083</v>
      </c>
    </row>
    <row r="648" spans="1:3" x14ac:dyDescent="0.25">
      <c r="A648" t="s">
        <v>2413</v>
      </c>
      <c r="B648" t="s">
        <v>1765</v>
      </c>
      <c r="C648">
        <v>184.51639110594198</v>
      </c>
    </row>
    <row r="649" spans="1:3" x14ac:dyDescent="0.25">
      <c r="A649" t="s">
        <v>2413</v>
      </c>
      <c r="B649" t="s">
        <v>1766</v>
      </c>
      <c r="C649">
        <v>598.62864171483739</v>
      </c>
    </row>
    <row r="650" spans="1:3" x14ac:dyDescent="0.25">
      <c r="A650" t="s">
        <v>2413</v>
      </c>
      <c r="B650" t="s">
        <v>2036</v>
      </c>
      <c r="C650">
        <v>8.4496315107983014E-2</v>
      </c>
    </row>
    <row r="651" spans="1:3" x14ac:dyDescent="0.25">
      <c r="A651" t="s">
        <v>2413</v>
      </c>
      <c r="B651" t="s">
        <v>2046</v>
      </c>
      <c r="C651">
        <v>2.2566906041904247E-4</v>
      </c>
    </row>
    <row r="652" spans="1:3" x14ac:dyDescent="0.25">
      <c r="A652" t="s">
        <v>2413</v>
      </c>
      <c r="B652" t="s">
        <v>2037</v>
      </c>
      <c r="C652">
        <v>0.46473574714368276</v>
      </c>
    </row>
    <row r="653" spans="1:3" x14ac:dyDescent="0.25">
      <c r="A653" t="s">
        <v>2413</v>
      </c>
      <c r="B653" t="s">
        <v>2038</v>
      </c>
      <c r="C653">
        <v>1.916835418110371E-2</v>
      </c>
    </row>
    <row r="654" spans="1:3" x14ac:dyDescent="0.25">
      <c r="A654" t="s">
        <v>2413</v>
      </c>
      <c r="B654" t="s">
        <v>2040</v>
      </c>
      <c r="C654">
        <v>9.0720373386816461E-2</v>
      </c>
    </row>
    <row r="655" spans="1:3" x14ac:dyDescent="0.25">
      <c r="A655" t="s">
        <v>2413</v>
      </c>
      <c r="B655" t="s">
        <v>2041</v>
      </c>
      <c r="C655">
        <v>0.2921658442261782</v>
      </c>
    </row>
    <row r="656" spans="1:3" x14ac:dyDescent="0.25">
      <c r="A656" t="s">
        <v>2413</v>
      </c>
      <c r="B656" t="s">
        <v>2042</v>
      </c>
      <c r="C656">
        <v>1.8599559958959663E-2</v>
      </c>
    </row>
    <row r="657" spans="1:4" x14ac:dyDescent="0.25">
      <c r="A657" t="s">
        <v>2413</v>
      </c>
      <c r="B657" t="s">
        <v>2044</v>
      </c>
      <c r="C657">
        <v>2.3874796356745831E-2</v>
      </c>
    </row>
    <row r="658" spans="1:4" x14ac:dyDescent="0.25">
      <c r="A658" t="s">
        <v>2413</v>
      </c>
      <c r="B658" t="s">
        <v>2129</v>
      </c>
      <c r="C658">
        <v>8551.2035156300044</v>
      </c>
      <c r="D658">
        <v>359</v>
      </c>
    </row>
    <row r="659" spans="1:4" x14ac:dyDescent="0.25">
      <c r="A659" t="s">
        <v>2413</v>
      </c>
      <c r="B659" t="s">
        <v>2138</v>
      </c>
      <c r="C659">
        <v>16023.544575980031</v>
      </c>
      <c r="D659">
        <v>1378</v>
      </c>
    </row>
    <row r="660" spans="1:4" x14ac:dyDescent="0.25">
      <c r="A660" t="s">
        <v>2413</v>
      </c>
      <c r="B660" t="s">
        <v>2139</v>
      </c>
      <c r="C660">
        <v>21120.598618379983</v>
      </c>
      <c r="D660">
        <v>2792</v>
      </c>
    </row>
    <row r="661" spans="1:4" x14ac:dyDescent="0.25">
      <c r="A661" t="s">
        <v>2413</v>
      </c>
      <c r="B661" t="s">
        <v>2140</v>
      </c>
      <c r="C661">
        <v>18054.153705339992</v>
      </c>
      <c r="D661">
        <v>2293</v>
      </c>
    </row>
    <row r="662" spans="1:4" x14ac:dyDescent="0.25">
      <c r="A662" t="s">
        <v>2413</v>
      </c>
      <c r="B662" t="s">
        <v>2141</v>
      </c>
      <c r="C662">
        <v>11426.715139239992</v>
      </c>
      <c r="D662">
        <v>1669</v>
      </c>
    </row>
    <row r="663" spans="1:4" x14ac:dyDescent="0.25">
      <c r="A663" t="s">
        <v>2413</v>
      </c>
      <c r="B663" t="s">
        <v>2142</v>
      </c>
      <c r="C663">
        <v>47.346131310000004</v>
      </c>
      <c r="D663">
        <v>2</v>
      </c>
    </row>
    <row r="664" spans="1:4" x14ac:dyDescent="0.25">
      <c r="A664" t="s">
        <v>2413</v>
      </c>
      <c r="B664" t="s">
        <v>2146</v>
      </c>
      <c r="C664">
        <v>61025.799902479928</v>
      </c>
      <c r="D664">
        <v>2828</v>
      </c>
    </row>
    <row r="665" spans="1:4" x14ac:dyDescent="0.25">
      <c r="A665" t="s">
        <v>2413</v>
      </c>
      <c r="B665" t="s">
        <v>2130</v>
      </c>
      <c r="C665">
        <v>6970.5832914200018</v>
      </c>
      <c r="D665">
        <v>285</v>
      </c>
    </row>
    <row r="666" spans="1:4" x14ac:dyDescent="0.25">
      <c r="A666" t="s">
        <v>2413</v>
      </c>
      <c r="B666" t="s">
        <v>2131</v>
      </c>
      <c r="C666">
        <v>10352.062427180002</v>
      </c>
      <c r="D666">
        <v>774</v>
      </c>
    </row>
    <row r="667" spans="1:4" x14ac:dyDescent="0.25">
      <c r="A667" t="s">
        <v>2413</v>
      </c>
      <c r="B667" t="s">
        <v>2132</v>
      </c>
      <c r="C667">
        <v>4776.5517062799963</v>
      </c>
      <c r="D667">
        <v>605</v>
      </c>
    </row>
    <row r="668" spans="1:4" x14ac:dyDescent="0.25">
      <c r="A668" t="s">
        <v>2413</v>
      </c>
      <c r="B668" t="s">
        <v>2133</v>
      </c>
      <c r="C668">
        <v>2184.9162985900011</v>
      </c>
      <c r="D668">
        <v>319</v>
      </c>
    </row>
    <row r="669" spans="1:4" x14ac:dyDescent="0.25">
      <c r="A669" t="s">
        <v>2413</v>
      </c>
      <c r="B669" t="s">
        <v>2134</v>
      </c>
      <c r="C669">
        <v>1073.2202592399997</v>
      </c>
      <c r="D669">
        <v>166</v>
      </c>
    </row>
    <row r="670" spans="1:4" x14ac:dyDescent="0.25">
      <c r="A670" t="s">
        <v>2413</v>
      </c>
      <c r="B670" t="s">
        <v>2135</v>
      </c>
      <c r="C670">
        <v>901.16406664000021</v>
      </c>
      <c r="D670">
        <v>164</v>
      </c>
    </row>
    <row r="671" spans="1:4" x14ac:dyDescent="0.25">
      <c r="A671" t="s">
        <v>2413</v>
      </c>
      <c r="B671" t="s">
        <v>2136</v>
      </c>
      <c r="C671">
        <v>6530.4497501099995</v>
      </c>
      <c r="D671">
        <v>271</v>
      </c>
    </row>
    <row r="672" spans="1:4" x14ac:dyDescent="0.25">
      <c r="A672" t="s">
        <v>2413</v>
      </c>
      <c r="B672" t="s">
        <v>2137</v>
      </c>
      <c r="C672">
        <v>7863.4763770100017</v>
      </c>
      <c r="D672">
        <v>289</v>
      </c>
    </row>
    <row r="673" spans="1:4" x14ac:dyDescent="0.25">
      <c r="A673" t="s">
        <v>2413</v>
      </c>
      <c r="B673" t="s">
        <v>2151</v>
      </c>
      <c r="C673">
        <v>8551.2035156300044</v>
      </c>
      <c r="D673">
        <v>359</v>
      </c>
    </row>
    <row r="674" spans="1:4" x14ac:dyDescent="0.25">
      <c r="A674" t="s">
        <v>2413</v>
      </c>
      <c r="B674" t="s">
        <v>2160</v>
      </c>
      <c r="C674">
        <v>16023.544575980031</v>
      </c>
      <c r="D674">
        <v>1378</v>
      </c>
    </row>
    <row r="675" spans="1:4" x14ac:dyDescent="0.25">
      <c r="A675" t="s">
        <v>2413</v>
      </c>
      <c r="B675" t="s">
        <v>2161</v>
      </c>
      <c r="C675">
        <v>21120.598618379983</v>
      </c>
      <c r="D675">
        <v>2792</v>
      </c>
    </row>
    <row r="676" spans="1:4" x14ac:dyDescent="0.25">
      <c r="A676" t="s">
        <v>2413</v>
      </c>
      <c r="B676" t="s">
        <v>2162</v>
      </c>
      <c r="C676">
        <v>18054.153705339992</v>
      </c>
      <c r="D676">
        <v>2293</v>
      </c>
    </row>
    <row r="677" spans="1:4" x14ac:dyDescent="0.25">
      <c r="A677" t="s">
        <v>2413</v>
      </c>
      <c r="B677" t="s">
        <v>2163</v>
      </c>
      <c r="C677">
        <v>11426.715139239992</v>
      </c>
      <c r="D677">
        <v>1669</v>
      </c>
    </row>
    <row r="678" spans="1:4" x14ac:dyDescent="0.25">
      <c r="A678" t="s">
        <v>2413</v>
      </c>
      <c r="B678" t="s">
        <v>2164</v>
      </c>
      <c r="C678">
        <v>47.346131310000004</v>
      </c>
      <c r="D678">
        <v>2</v>
      </c>
    </row>
    <row r="679" spans="1:4" x14ac:dyDescent="0.25">
      <c r="A679" t="s">
        <v>2413</v>
      </c>
      <c r="B679" t="s">
        <v>2168</v>
      </c>
      <c r="C679">
        <v>61025.799902479928</v>
      </c>
      <c r="D679">
        <v>2828</v>
      </c>
    </row>
    <row r="680" spans="1:4" x14ac:dyDescent="0.25">
      <c r="A680" t="s">
        <v>2413</v>
      </c>
      <c r="B680" t="s">
        <v>2152</v>
      </c>
      <c r="C680">
        <v>6970.5832914200018</v>
      </c>
      <c r="D680">
        <v>285</v>
      </c>
    </row>
    <row r="681" spans="1:4" x14ac:dyDescent="0.25">
      <c r="A681" t="s">
        <v>2413</v>
      </c>
      <c r="B681" t="s">
        <v>2153</v>
      </c>
      <c r="C681">
        <v>10352.062427180002</v>
      </c>
      <c r="D681">
        <v>774</v>
      </c>
    </row>
    <row r="682" spans="1:4" x14ac:dyDescent="0.25">
      <c r="A682" t="s">
        <v>2413</v>
      </c>
      <c r="B682" t="s">
        <v>2154</v>
      </c>
      <c r="C682">
        <v>4776.5517062799963</v>
      </c>
      <c r="D682">
        <v>605</v>
      </c>
    </row>
    <row r="683" spans="1:4" x14ac:dyDescent="0.25">
      <c r="A683" t="s">
        <v>2413</v>
      </c>
      <c r="B683" t="s">
        <v>2155</v>
      </c>
      <c r="C683">
        <v>2184.9162985900011</v>
      </c>
      <c r="D683">
        <v>319</v>
      </c>
    </row>
    <row r="684" spans="1:4" x14ac:dyDescent="0.25">
      <c r="A684" t="s">
        <v>2413</v>
      </c>
      <c r="B684" t="s">
        <v>2156</v>
      </c>
      <c r="C684">
        <v>1073.2202592399997</v>
      </c>
      <c r="D684">
        <v>166</v>
      </c>
    </row>
    <row r="685" spans="1:4" x14ac:dyDescent="0.25">
      <c r="A685" t="s">
        <v>2413</v>
      </c>
      <c r="B685" t="s">
        <v>2157</v>
      </c>
      <c r="C685">
        <v>901.16406664000021</v>
      </c>
      <c r="D685">
        <v>164</v>
      </c>
    </row>
    <row r="686" spans="1:4" x14ac:dyDescent="0.25">
      <c r="A686" t="s">
        <v>2413</v>
      </c>
      <c r="B686" t="s">
        <v>2158</v>
      </c>
      <c r="C686">
        <v>6530.4497501099995</v>
      </c>
      <c r="D686">
        <v>271</v>
      </c>
    </row>
    <row r="687" spans="1:4" x14ac:dyDescent="0.25">
      <c r="A687" t="s">
        <v>2413</v>
      </c>
      <c r="B687" t="s">
        <v>2159</v>
      </c>
      <c r="C687">
        <v>7863.4763770100017</v>
      </c>
      <c r="D687">
        <v>289</v>
      </c>
    </row>
    <row r="688" spans="1:4" x14ac:dyDescent="0.25">
      <c r="A688" t="s">
        <v>2413</v>
      </c>
      <c r="B688" t="s">
        <v>2173</v>
      </c>
      <c r="C688">
        <v>41956.326492979962</v>
      </c>
      <c r="D688">
        <v>4184</v>
      </c>
    </row>
    <row r="689" spans="1:4" x14ac:dyDescent="0.25">
      <c r="A689" t="s">
        <v>2413</v>
      </c>
      <c r="B689" t="s">
        <v>2182</v>
      </c>
      <c r="C689">
        <v>3864.9454459399999</v>
      </c>
      <c r="D689">
        <v>270</v>
      </c>
    </row>
    <row r="690" spans="1:4" x14ac:dyDescent="0.25">
      <c r="A690" t="s">
        <v>2413</v>
      </c>
      <c r="B690" t="s">
        <v>2183</v>
      </c>
      <c r="C690">
        <v>6832.207835240004</v>
      </c>
      <c r="D690">
        <v>205</v>
      </c>
    </row>
    <row r="691" spans="1:4" x14ac:dyDescent="0.25">
      <c r="A691" t="s">
        <v>2413</v>
      </c>
      <c r="B691" t="s">
        <v>2275</v>
      </c>
      <c r="C691">
        <v>4378.1909020500007</v>
      </c>
      <c r="D691">
        <v>149</v>
      </c>
    </row>
    <row r="692" spans="1:4" x14ac:dyDescent="0.25">
      <c r="A692" t="s">
        <v>2413</v>
      </c>
      <c r="B692" t="s">
        <v>2276</v>
      </c>
      <c r="C692">
        <v>37856.824168229978</v>
      </c>
      <c r="D692">
        <v>726</v>
      </c>
    </row>
    <row r="693" spans="1:4" x14ac:dyDescent="0.25">
      <c r="A693" t="s">
        <v>2413</v>
      </c>
      <c r="B693" t="s">
        <v>2174</v>
      </c>
      <c r="C693">
        <v>16607.855644920015</v>
      </c>
      <c r="D693">
        <v>1388</v>
      </c>
    </row>
    <row r="694" spans="1:4" x14ac:dyDescent="0.25">
      <c r="A694" t="s">
        <v>2413</v>
      </c>
      <c r="B694" t="s">
        <v>2175</v>
      </c>
      <c r="C694">
        <v>6239.1737695000083</v>
      </c>
      <c r="D694">
        <v>675</v>
      </c>
    </row>
    <row r="695" spans="1:4" x14ac:dyDescent="0.25">
      <c r="A695" t="s">
        <v>2413</v>
      </c>
      <c r="B695" t="s">
        <v>2176</v>
      </c>
      <c r="C695">
        <v>11068.017846349996</v>
      </c>
      <c r="D695">
        <v>1134</v>
      </c>
    </row>
    <row r="696" spans="1:4" x14ac:dyDescent="0.25">
      <c r="A696" t="s">
        <v>2413</v>
      </c>
      <c r="B696" t="s">
        <v>2177</v>
      </c>
      <c r="C696">
        <v>14048.386331119995</v>
      </c>
      <c r="D696">
        <v>1330</v>
      </c>
    </row>
    <row r="697" spans="1:4" x14ac:dyDescent="0.25">
      <c r="A697" t="s">
        <v>2413</v>
      </c>
      <c r="B697" t="s">
        <v>2178</v>
      </c>
      <c r="C697">
        <v>9882.2859394500065</v>
      </c>
      <c r="D697">
        <v>1007</v>
      </c>
    </row>
    <row r="698" spans="1:4" x14ac:dyDescent="0.25">
      <c r="A698" t="s">
        <v>2413</v>
      </c>
      <c r="B698" t="s">
        <v>2179</v>
      </c>
      <c r="C698">
        <v>7287.7318734499913</v>
      </c>
      <c r="D698">
        <v>588</v>
      </c>
    </row>
    <row r="699" spans="1:4" x14ac:dyDescent="0.25">
      <c r="A699" t="s">
        <v>2413</v>
      </c>
      <c r="B699" t="s">
        <v>2180</v>
      </c>
      <c r="C699">
        <v>8479.763035789998</v>
      </c>
      <c r="D699">
        <v>430</v>
      </c>
    </row>
    <row r="700" spans="1:4" x14ac:dyDescent="0.25">
      <c r="A700" t="s">
        <v>2413</v>
      </c>
      <c r="B700" t="s">
        <v>2181</v>
      </c>
      <c r="C700">
        <v>8400.0764798100026</v>
      </c>
      <c r="D700">
        <v>604</v>
      </c>
    </row>
    <row r="701" spans="1:4" x14ac:dyDescent="0.25">
      <c r="A701" t="s">
        <v>2413</v>
      </c>
      <c r="B701" t="s">
        <v>2185</v>
      </c>
      <c r="C701">
        <v>7446.8950538700028</v>
      </c>
      <c r="D701">
        <v>226</v>
      </c>
    </row>
    <row r="702" spans="1:4" x14ac:dyDescent="0.25">
      <c r="A702" t="s">
        <v>2413</v>
      </c>
      <c r="B702" t="s">
        <v>2186</v>
      </c>
      <c r="C702">
        <v>169454.89071095959</v>
      </c>
      <c r="D702">
        <v>12464</v>
      </c>
    </row>
    <row r="703" spans="1:4" x14ac:dyDescent="0.25">
      <c r="A703" t="s">
        <v>2413</v>
      </c>
      <c r="B703" t="s">
        <v>2192</v>
      </c>
      <c r="D703">
        <v>6107.3293679194867</v>
      </c>
    </row>
    <row r="704" spans="1:4" x14ac:dyDescent="0.25">
      <c r="A704" t="s">
        <v>2413</v>
      </c>
      <c r="B704" t="s">
        <v>2202</v>
      </c>
    </row>
    <row r="705" spans="1:5" x14ac:dyDescent="0.25">
      <c r="A705" t="s">
        <v>2413</v>
      </c>
      <c r="B705" t="s">
        <v>2204</v>
      </c>
      <c r="D705">
        <v>1358.8813434764495</v>
      </c>
    </row>
    <row r="706" spans="1:5" x14ac:dyDescent="0.25">
      <c r="A706" t="s">
        <v>2413</v>
      </c>
      <c r="B706" t="s">
        <v>2193</v>
      </c>
      <c r="D706">
        <v>27875.070334329033</v>
      </c>
    </row>
    <row r="707" spans="1:5" x14ac:dyDescent="0.25">
      <c r="A707" t="s">
        <v>2413</v>
      </c>
      <c r="B707" t="s">
        <v>2194</v>
      </c>
      <c r="D707">
        <v>1217.1161188056378</v>
      </c>
    </row>
    <row r="708" spans="1:5" x14ac:dyDescent="0.25">
      <c r="A708" t="s">
        <v>2413</v>
      </c>
      <c r="B708" t="s">
        <v>2196</v>
      </c>
      <c r="D708">
        <v>82672.124603110613</v>
      </c>
    </row>
    <row r="709" spans="1:5" x14ac:dyDescent="0.25">
      <c r="A709" t="s">
        <v>2413</v>
      </c>
      <c r="B709" t="s">
        <v>2197</v>
      </c>
      <c r="D709">
        <v>1285846.5352565609</v>
      </c>
    </row>
    <row r="710" spans="1:5" x14ac:dyDescent="0.25">
      <c r="A710" t="s">
        <v>2413</v>
      </c>
      <c r="B710" t="s">
        <v>2198</v>
      </c>
      <c r="D710">
        <v>102.4737216438449</v>
      </c>
    </row>
    <row r="711" spans="1:5" x14ac:dyDescent="0.25">
      <c r="A711" t="s">
        <v>2413</v>
      </c>
      <c r="B711" t="s">
        <v>2200</v>
      </c>
      <c r="D711">
        <v>2404.674025186117</v>
      </c>
    </row>
    <row r="712" spans="1:5" x14ac:dyDescent="0.25">
      <c r="A712" t="s">
        <v>2413</v>
      </c>
      <c r="B712" t="s">
        <v>611</v>
      </c>
      <c r="C712">
        <v>0.48492551011279234</v>
      </c>
      <c r="D712">
        <v>0.19557356404108453</v>
      </c>
      <c r="E712">
        <v>0.41750459123121098</v>
      </c>
    </row>
    <row r="713" spans="1:5" x14ac:dyDescent="0.25">
      <c r="A713" t="s">
        <v>2413</v>
      </c>
      <c r="B713" t="s">
        <v>612</v>
      </c>
      <c r="C713">
        <v>5.2586737278184574E-2</v>
      </c>
      <c r="D713">
        <v>2.7336804184830495E-3</v>
      </c>
      <c r="E713">
        <v>4.0970645013493755E-2</v>
      </c>
    </row>
    <row r="714" spans="1:5" x14ac:dyDescent="0.25">
      <c r="A714" t="s">
        <v>2413</v>
      </c>
      <c r="B714" t="s">
        <v>613</v>
      </c>
      <c r="C714">
        <v>0.46248775260902303</v>
      </c>
      <c r="D714">
        <v>0.8016927555404324</v>
      </c>
      <c r="E714">
        <v>0.54152476375529524</v>
      </c>
    </row>
    <row r="715" spans="1:5" x14ac:dyDescent="0.25">
      <c r="A715" t="s">
        <v>2413</v>
      </c>
      <c r="B715" t="s">
        <v>745</v>
      </c>
      <c r="C715">
        <v>0.21201809424717702</v>
      </c>
    </row>
    <row r="716" spans="1:5" x14ac:dyDescent="0.25">
      <c r="A716" t="s">
        <v>2413</v>
      </c>
      <c r="B716" t="s">
        <v>752</v>
      </c>
      <c r="C716">
        <v>1.6294113448516844E-2</v>
      </c>
    </row>
    <row r="717" spans="1:5" x14ac:dyDescent="0.25">
      <c r="A717" t="s">
        <v>2413</v>
      </c>
      <c r="B717" t="s">
        <v>2049</v>
      </c>
      <c r="C717">
        <v>6.0133405781112679E-3</v>
      </c>
    </row>
    <row r="718" spans="1:5" x14ac:dyDescent="0.25">
      <c r="A718" t="s">
        <v>2414</v>
      </c>
      <c r="B718" t="s">
        <v>449</v>
      </c>
      <c r="C718">
        <v>1807.0520241299996</v>
      </c>
    </row>
    <row r="719" spans="1:5" x14ac:dyDescent="0.25">
      <c r="A719" t="s">
        <v>2414</v>
      </c>
      <c r="B719" t="s">
        <v>451</v>
      </c>
      <c r="C719">
        <v>1567.0503445000006</v>
      </c>
    </row>
    <row r="720" spans="1:5" x14ac:dyDescent="0.25">
      <c r="A720" t="s">
        <v>2414</v>
      </c>
      <c r="B720" t="s">
        <v>471</v>
      </c>
      <c r="C720">
        <v>910</v>
      </c>
      <c r="D720">
        <v>266</v>
      </c>
    </row>
    <row r="721" spans="1:5" x14ac:dyDescent="0.25">
      <c r="A721" t="s">
        <v>2414</v>
      </c>
      <c r="B721" t="s">
        <v>482</v>
      </c>
      <c r="C721">
        <v>0.15192135291299741</v>
      </c>
      <c r="D721">
        <v>0.51986568192225668</v>
      </c>
      <c r="E721">
        <v>0.26332316172753006</v>
      </c>
    </row>
    <row r="722" spans="1:5" x14ac:dyDescent="0.25">
      <c r="A722" t="s">
        <v>2414</v>
      </c>
      <c r="B722" t="s">
        <v>508</v>
      </c>
    </row>
    <row r="723" spans="1:5" x14ac:dyDescent="0.25">
      <c r="A723" t="s">
        <v>2414</v>
      </c>
      <c r="B723" t="s">
        <v>510</v>
      </c>
    </row>
    <row r="724" spans="1:5" x14ac:dyDescent="0.25">
      <c r="A724" t="s">
        <v>2414</v>
      </c>
      <c r="B724" t="s">
        <v>512</v>
      </c>
    </row>
    <row r="725" spans="1:5" x14ac:dyDescent="0.25">
      <c r="A725" t="s">
        <v>2414</v>
      </c>
      <c r="B725" t="s">
        <v>541</v>
      </c>
    </row>
    <row r="726" spans="1:5" x14ac:dyDescent="0.25">
      <c r="A726" t="s">
        <v>2414</v>
      </c>
      <c r="B726" t="s">
        <v>543</v>
      </c>
    </row>
    <row r="727" spans="1:5" x14ac:dyDescent="0.25">
      <c r="A727" t="s">
        <v>2414</v>
      </c>
      <c r="B727" t="s">
        <v>552</v>
      </c>
    </row>
    <row r="728" spans="1:5" x14ac:dyDescent="0.25">
      <c r="A728" t="s">
        <v>2414</v>
      </c>
      <c r="B728" t="s">
        <v>504</v>
      </c>
      <c r="C728">
        <v>1</v>
      </c>
      <c r="D728">
        <v>1</v>
      </c>
      <c r="E728">
        <v>1</v>
      </c>
    </row>
    <row r="729" spans="1:5" x14ac:dyDescent="0.25">
      <c r="A729" t="s">
        <v>2414</v>
      </c>
      <c r="B729" t="s">
        <v>572</v>
      </c>
      <c r="C729">
        <v>0.18241956648630811</v>
      </c>
      <c r="D729">
        <v>0.27503133220491116</v>
      </c>
      <c r="E729">
        <v>0.22543168749466294</v>
      </c>
    </row>
    <row r="730" spans="1:5" x14ac:dyDescent="0.25">
      <c r="A730" t="s">
        <v>2414</v>
      </c>
      <c r="B730" t="s">
        <v>574</v>
      </c>
      <c r="C730">
        <v>0.19758429286611051</v>
      </c>
      <c r="D730">
        <v>5.396611815109429E-2</v>
      </c>
      <c r="E730">
        <v>0.13088302373567565</v>
      </c>
    </row>
    <row r="731" spans="1:5" x14ac:dyDescent="0.25">
      <c r="A731" t="s">
        <v>2414</v>
      </c>
      <c r="B731" t="s">
        <v>575</v>
      </c>
      <c r="C731">
        <v>0.11153447791135686</v>
      </c>
      <c r="D731">
        <v>0.2225455459322033</v>
      </c>
      <c r="E731">
        <v>0.16309187403624503</v>
      </c>
    </row>
    <row r="732" spans="1:5" x14ac:dyDescent="0.25">
      <c r="A732" t="s">
        <v>2414</v>
      </c>
      <c r="B732" t="s">
        <v>576</v>
      </c>
      <c r="C732">
        <v>0.29866585265570261</v>
      </c>
      <c r="D732">
        <v>0.37304006410624929</v>
      </c>
      <c r="E732">
        <v>0.33320781995316123</v>
      </c>
    </row>
    <row r="733" spans="1:5" x14ac:dyDescent="0.25">
      <c r="A733" t="s">
        <v>2414</v>
      </c>
      <c r="B733" t="s">
        <v>577</v>
      </c>
      <c r="C733">
        <v>0.20979581008052178</v>
      </c>
      <c r="D733">
        <v>7.54169396055418E-2</v>
      </c>
      <c r="E733">
        <v>0.14738559478025506</v>
      </c>
    </row>
    <row r="734" spans="1:5" x14ac:dyDescent="0.25">
      <c r="A734" t="s">
        <v>2414</v>
      </c>
      <c r="B734" t="s">
        <v>605</v>
      </c>
      <c r="C734">
        <v>1</v>
      </c>
      <c r="D734">
        <v>1</v>
      </c>
      <c r="E734">
        <v>1</v>
      </c>
    </row>
    <row r="735" spans="1:5" x14ac:dyDescent="0.25">
      <c r="A735" t="s">
        <v>2414</v>
      </c>
      <c r="B735" t="s">
        <v>617</v>
      </c>
    </row>
    <row r="736" spans="1:5" x14ac:dyDescent="0.25">
      <c r="A736" t="s">
        <v>2414</v>
      </c>
      <c r="B736" t="s">
        <v>619</v>
      </c>
      <c r="C736">
        <v>1</v>
      </c>
      <c r="D736">
        <v>1</v>
      </c>
      <c r="E736">
        <v>1</v>
      </c>
    </row>
    <row r="737" spans="1:5" x14ac:dyDescent="0.25">
      <c r="A737" t="s">
        <v>2414</v>
      </c>
      <c r="B737" t="s">
        <v>629</v>
      </c>
    </row>
    <row r="738" spans="1:5" x14ac:dyDescent="0.25">
      <c r="A738" t="s">
        <v>2414</v>
      </c>
      <c r="B738" t="s">
        <v>631</v>
      </c>
      <c r="C738">
        <v>1.1789097273088489E-2</v>
      </c>
      <c r="D738">
        <v>4.0488361221249821E-3</v>
      </c>
      <c r="E738">
        <v>8.1942511249965821E-3</v>
      </c>
    </row>
    <row r="739" spans="1:5" x14ac:dyDescent="0.25">
      <c r="A739" t="s">
        <v>2414</v>
      </c>
      <c r="B739" t="s">
        <v>633</v>
      </c>
      <c r="C739">
        <v>1.5589731664512035E-2</v>
      </c>
      <c r="D739">
        <v>3.123653547047861E-2</v>
      </c>
      <c r="E739">
        <v>2.2856650867209356E-2</v>
      </c>
    </row>
    <row r="740" spans="1:5" x14ac:dyDescent="0.25">
      <c r="A740" t="s">
        <v>2414</v>
      </c>
      <c r="B740" t="s">
        <v>635</v>
      </c>
      <c r="C740">
        <v>9.7440595444269779E-2</v>
      </c>
      <c r="D740">
        <v>0.23385877022791451</v>
      </c>
      <c r="E740">
        <v>0.16079793450377539</v>
      </c>
    </row>
    <row r="741" spans="1:5" x14ac:dyDescent="0.25">
      <c r="A741" t="s">
        <v>2414</v>
      </c>
      <c r="B741" t="s">
        <v>637</v>
      </c>
      <c r="C741">
        <v>0.87518057561812967</v>
      </c>
      <c r="D741">
        <v>0.73085585817948184</v>
      </c>
      <c r="E741">
        <v>0.80815116350401872</v>
      </c>
    </row>
    <row r="742" spans="1:5" x14ac:dyDescent="0.25">
      <c r="A742" t="s">
        <v>2414</v>
      </c>
      <c r="B742" t="s">
        <v>644</v>
      </c>
      <c r="C742">
        <v>1.1686691759838753E-3</v>
      </c>
      <c r="D742">
        <v>2.542769665304776E-3</v>
      </c>
      <c r="E742">
        <v>1.8068491746666784E-3</v>
      </c>
    </row>
    <row r="743" spans="1:5" x14ac:dyDescent="0.25">
      <c r="A743" t="s">
        <v>2414</v>
      </c>
      <c r="B743" t="s">
        <v>656</v>
      </c>
      <c r="C743">
        <v>316.3318909799994</v>
      </c>
      <c r="D743">
        <v>636</v>
      </c>
    </row>
    <row r="744" spans="1:5" x14ac:dyDescent="0.25">
      <c r="A744" t="s">
        <v>2414</v>
      </c>
      <c r="B744" t="s">
        <v>657</v>
      </c>
      <c r="C744">
        <v>590.88051049000023</v>
      </c>
      <c r="D744">
        <v>181</v>
      </c>
    </row>
    <row r="745" spans="1:5" x14ac:dyDescent="0.25">
      <c r="A745" t="s">
        <v>2414</v>
      </c>
      <c r="B745" t="s">
        <v>658</v>
      </c>
      <c r="C745">
        <v>706.9999581300001</v>
      </c>
      <c r="D745">
        <v>88</v>
      </c>
    </row>
    <row r="746" spans="1:5" x14ac:dyDescent="0.25">
      <c r="A746" t="s">
        <v>2414</v>
      </c>
      <c r="B746" t="s">
        <v>659</v>
      </c>
      <c r="C746">
        <v>91.961269209999998</v>
      </c>
      <c r="D746">
        <v>4</v>
      </c>
    </row>
    <row r="747" spans="1:5" x14ac:dyDescent="0.25">
      <c r="A747" t="s">
        <v>2414</v>
      </c>
      <c r="B747" t="s">
        <v>660</v>
      </c>
      <c r="D747">
        <v>0</v>
      </c>
    </row>
    <row r="748" spans="1:5" x14ac:dyDescent="0.25">
      <c r="A748" t="s">
        <v>2414</v>
      </c>
      <c r="B748" t="s">
        <v>661</v>
      </c>
      <c r="C748">
        <v>100.87839532</v>
      </c>
      <c r="D748">
        <v>1</v>
      </c>
    </row>
    <row r="749" spans="1:5" x14ac:dyDescent="0.25">
      <c r="A749" t="s">
        <v>2414</v>
      </c>
      <c r="B749" t="s">
        <v>718</v>
      </c>
      <c r="C749">
        <v>0.68489622008696061</v>
      </c>
    </row>
    <row r="750" spans="1:5" x14ac:dyDescent="0.25">
      <c r="A750" t="s">
        <v>2414</v>
      </c>
      <c r="B750" t="s">
        <v>719</v>
      </c>
      <c r="C750">
        <v>170.67878360121796</v>
      </c>
    </row>
    <row r="751" spans="1:5" x14ac:dyDescent="0.25">
      <c r="A751" t="s">
        <v>2414</v>
      </c>
      <c r="B751" t="s">
        <v>720</v>
      </c>
      <c r="C751">
        <v>228.39469068572691</v>
      </c>
    </row>
    <row r="752" spans="1:5" x14ac:dyDescent="0.25">
      <c r="A752" t="s">
        <v>2414</v>
      </c>
      <c r="B752" t="s">
        <v>721</v>
      </c>
      <c r="C752">
        <v>417.99219212936225</v>
      </c>
    </row>
    <row r="753" spans="1:4" x14ac:dyDescent="0.25">
      <c r="A753" t="s">
        <v>2414</v>
      </c>
      <c r="B753" t="s">
        <v>722</v>
      </c>
      <c r="C753">
        <v>681.66248027025733</v>
      </c>
    </row>
    <row r="754" spans="1:4" x14ac:dyDescent="0.25">
      <c r="A754" t="s">
        <v>2414</v>
      </c>
      <c r="B754" t="s">
        <v>723</v>
      </c>
      <c r="C754">
        <v>290.38649844735301</v>
      </c>
    </row>
    <row r="755" spans="1:4" x14ac:dyDescent="0.25">
      <c r="A755" t="s">
        <v>2414</v>
      </c>
      <c r="B755" t="s">
        <v>724</v>
      </c>
      <c r="C755">
        <v>17.743527206081996</v>
      </c>
    </row>
    <row r="756" spans="1:4" x14ac:dyDescent="0.25">
      <c r="A756" t="s">
        <v>2414</v>
      </c>
      <c r="B756" t="s">
        <v>725</v>
      </c>
      <c r="C756">
        <v>0</v>
      </c>
    </row>
    <row r="757" spans="1:4" x14ac:dyDescent="0.25">
      <c r="A757" t="s">
        <v>2414</v>
      </c>
      <c r="B757" t="s">
        <v>726</v>
      </c>
      <c r="C757">
        <v>0.19385179</v>
      </c>
    </row>
    <row r="758" spans="1:4" x14ac:dyDescent="0.25">
      <c r="A758" t="s">
        <v>2414</v>
      </c>
      <c r="B758" t="s">
        <v>738</v>
      </c>
      <c r="C758">
        <v>8.0323118002029459E-2</v>
      </c>
    </row>
    <row r="759" spans="1:4" x14ac:dyDescent="0.25">
      <c r="A759" t="s">
        <v>2414</v>
      </c>
      <c r="B759" t="s">
        <v>740</v>
      </c>
      <c r="C759">
        <v>1.9257897578656797E-3</v>
      </c>
    </row>
    <row r="760" spans="1:4" x14ac:dyDescent="0.25">
      <c r="A760" t="s">
        <v>2414</v>
      </c>
      <c r="B760" t="s">
        <v>744</v>
      </c>
      <c r="C760">
        <v>1.7873127424513201E-2</v>
      </c>
    </row>
    <row r="761" spans="1:4" x14ac:dyDescent="0.25">
      <c r="A761" t="s">
        <v>2414</v>
      </c>
      <c r="B761" t="s">
        <v>1596</v>
      </c>
      <c r="C761">
        <v>232.72721580000004</v>
      </c>
      <c r="D761">
        <v>33</v>
      </c>
    </row>
    <row r="762" spans="1:4" x14ac:dyDescent="0.25">
      <c r="A762" t="s">
        <v>2414</v>
      </c>
      <c r="B762" t="s">
        <v>1605</v>
      </c>
      <c r="C762">
        <v>454.43902908999996</v>
      </c>
      <c r="D762">
        <v>163</v>
      </c>
    </row>
    <row r="763" spans="1:4" x14ac:dyDescent="0.25">
      <c r="A763" t="s">
        <v>2414</v>
      </c>
      <c r="B763" t="s">
        <v>1606</v>
      </c>
      <c r="C763">
        <v>121.12818892000003</v>
      </c>
      <c r="D763">
        <v>200</v>
      </c>
    </row>
    <row r="764" spans="1:4" x14ac:dyDescent="0.25">
      <c r="A764" t="s">
        <v>2414</v>
      </c>
      <c r="B764" t="s">
        <v>1607</v>
      </c>
      <c r="C764">
        <v>84.371408689999967</v>
      </c>
      <c r="D764">
        <v>147</v>
      </c>
    </row>
    <row r="765" spans="1:4" x14ac:dyDescent="0.25">
      <c r="A765" t="s">
        <v>2414</v>
      </c>
      <c r="B765" t="s">
        <v>1608</v>
      </c>
      <c r="C765">
        <v>20.093920090000005</v>
      </c>
      <c r="D765">
        <v>35</v>
      </c>
    </row>
    <row r="766" spans="1:4" x14ac:dyDescent="0.25">
      <c r="A766" t="s">
        <v>2414</v>
      </c>
      <c r="B766" t="s">
        <v>1613</v>
      </c>
      <c r="C766">
        <v>38.353627459999991</v>
      </c>
      <c r="D766">
        <v>35</v>
      </c>
    </row>
    <row r="767" spans="1:4" x14ac:dyDescent="0.25">
      <c r="A767" t="s">
        <v>2414</v>
      </c>
      <c r="B767" t="s">
        <v>1597</v>
      </c>
      <c r="C767">
        <v>128.13580673999996</v>
      </c>
      <c r="D767">
        <v>33</v>
      </c>
    </row>
    <row r="768" spans="1:4" x14ac:dyDescent="0.25">
      <c r="A768" t="s">
        <v>2414</v>
      </c>
      <c r="B768" t="s">
        <v>1598</v>
      </c>
      <c r="C768">
        <v>307.67187201000007</v>
      </c>
      <c r="D768">
        <v>96</v>
      </c>
    </row>
    <row r="769" spans="1:4" x14ac:dyDescent="0.25">
      <c r="A769" t="s">
        <v>2414</v>
      </c>
      <c r="B769" t="s">
        <v>1599</v>
      </c>
      <c r="C769">
        <v>108.29885841999999</v>
      </c>
      <c r="D769">
        <v>61</v>
      </c>
    </row>
    <row r="770" spans="1:4" x14ac:dyDescent="0.25">
      <c r="A770" t="s">
        <v>2414</v>
      </c>
      <c r="B770" t="s">
        <v>1600</v>
      </c>
      <c r="C770">
        <v>28.691685440000004</v>
      </c>
      <c r="D770">
        <v>23</v>
      </c>
    </row>
    <row r="771" spans="1:4" x14ac:dyDescent="0.25">
      <c r="A771" t="s">
        <v>2414</v>
      </c>
      <c r="B771" t="s">
        <v>1601</v>
      </c>
      <c r="C771">
        <v>9.6054432799999994</v>
      </c>
      <c r="D771">
        <v>8</v>
      </c>
    </row>
    <row r="772" spans="1:4" x14ac:dyDescent="0.25">
      <c r="A772" t="s">
        <v>2414</v>
      </c>
      <c r="B772" t="s">
        <v>1602</v>
      </c>
      <c r="C772">
        <v>2.39420476</v>
      </c>
      <c r="D772">
        <v>5</v>
      </c>
    </row>
    <row r="773" spans="1:4" x14ac:dyDescent="0.25">
      <c r="A773" t="s">
        <v>2414</v>
      </c>
      <c r="B773" t="s">
        <v>1603</v>
      </c>
      <c r="C773">
        <v>56.086440379999992</v>
      </c>
      <c r="D773">
        <v>20</v>
      </c>
    </row>
    <row r="774" spans="1:4" x14ac:dyDescent="0.25">
      <c r="A774" t="s">
        <v>2414</v>
      </c>
      <c r="B774" t="s">
        <v>1604</v>
      </c>
      <c r="C774">
        <v>215.05432304999999</v>
      </c>
      <c r="D774">
        <v>44</v>
      </c>
    </row>
    <row r="775" spans="1:4" x14ac:dyDescent="0.25">
      <c r="A775" t="s">
        <v>2414</v>
      </c>
      <c r="B775" t="s">
        <v>1618</v>
      </c>
      <c r="C775">
        <v>232.72721580000004</v>
      </c>
      <c r="D775">
        <v>33</v>
      </c>
    </row>
    <row r="776" spans="1:4" x14ac:dyDescent="0.25">
      <c r="A776" t="s">
        <v>2414</v>
      </c>
      <c r="B776" t="s">
        <v>1627</v>
      </c>
      <c r="C776">
        <v>454.43902908999996</v>
      </c>
      <c r="D776">
        <v>163</v>
      </c>
    </row>
    <row r="777" spans="1:4" x14ac:dyDescent="0.25">
      <c r="A777" t="s">
        <v>2414</v>
      </c>
      <c r="B777" t="s">
        <v>1702</v>
      </c>
      <c r="C777">
        <v>121.12818892000003</v>
      </c>
      <c r="D777">
        <v>200</v>
      </c>
    </row>
    <row r="778" spans="1:4" x14ac:dyDescent="0.25">
      <c r="A778" t="s">
        <v>2414</v>
      </c>
      <c r="B778" t="s">
        <v>1735</v>
      </c>
      <c r="C778">
        <v>84.371408689999967</v>
      </c>
      <c r="D778">
        <v>147</v>
      </c>
    </row>
    <row r="779" spans="1:4" x14ac:dyDescent="0.25">
      <c r="A779" t="s">
        <v>2414</v>
      </c>
      <c r="B779" t="s">
        <v>1736</v>
      </c>
      <c r="C779">
        <v>20.093920090000005</v>
      </c>
      <c r="D779">
        <v>35</v>
      </c>
    </row>
    <row r="780" spans="1:4" x14ac:dyDescent="0.25">
      <c r="A780" t="s">
        <v>2414</v>
      </c>
      <c r="B780" t="s">
        <v>1741</v>
      </c>
      <c r="C780">
        <v>38.353627459999991</v>
      </c>
      <c r="D780">
        <v>35</v>
      </c>
    </row>
    <row r="781" spans="1:4" x14ac:dyDescent="0.25">
      <c r="A781" t="s">
        <v>2414</v>
      </c>
      <c r="B781" t="s">
        <v>1619</v>
      </c>
      <c r="C781">
        <v>128.13580673999996</v>
      </c>
      <c r="D781">
        <v>33</v>
      </c>
    </row>
    <row r="782" spans="1:4" x14ac:dyDescent="0.25">
      <c r="A782" t="s">
        <v>2414</v>
      </c>
      <c r="B782" t="s">
        <v>1620</v>
      </c>
      <c r="C782">
        <v>307.67187201000007</v>
      </c>
      <c r="D782">
        <v>96</v>
      </c>
    </row>
    <row r="783" spans="1:4" x14ac:dyDescent="0.25">
      <c r="A783" t="s">
        <v>2414</v>
      </c>
      <c r="B783" t="s">
        <v>1621</v>
      </c>
      <c r="C783">
        <v>108.29885841999999</v>
      </c>
      <c r="D783">
        <v>61</v>
      </c>
    </row>
    <row r="784" spans="1:4" x14ac:dyDescent="0.25">
      <c r="A784" t="s">
        <v>2414</v>
      </c>
      <c r="B784" t="s">
        <v>1622</v>
      </c>
      <c r="C784">
        <v>28.691685440000004</v>
      </c>
      <c r="D784">
        <v>23</v>
      </c>
    </row>
    <row r="785" spans="1:4" x14ac:dyDescent="0.25">
      <c r="A785" t="s">
        <v>2414</v>
      </c>
      <c r="B785" t="s">
        <v>1623</v>
      </c>
      <c r="C785">
        <v>9.6054432799999994</v>
      </c>
      <c r="D785">
        <v>8</v>
      </c>
    </row>
    <row r="786" spans="1:4" x14ac:dyDescent="0.25">
      <c r="A786" t="s">
        <v>2414</v>
      </c>
      <c r="B786" t="s">
        <v>1624</v>
      </c>
      <c r="C786">
        <v>2.39420476</v>
      </c>
      <c r="D786">
        <v>5</v>
      </c>
    </row>
    <row r="787" spans="1:4" x14ac:dyDescent="0.25">
      <c r="A787" t="s">
        <v>2414</v>
      </c>
      <c r="B787" t="s">
        <v>1625</v>
      </c>
      <c r="C787">
        <v>56.086440379999992</v>
      </c>
      <c r="D787">
        <v>20</v>
      </c>
    </row>
    <row r="788" spans="1:4" x14ac:dyDescent="0.25">
      <c r="A788" t="s">
        <v>2414</v>
      </c>
      <c r="B788" t="s">
        <v>1626</v>
      </c>
      <c r="C788">
        <v>215.05432304999999</v>
      </c>
      <c r="D788">
        <v>44</v>
      </c>
    </row>
    <row r="789" spans="1:4" x14ac:dyDescent="0.25">
      <c r="A789" t="s">
        <v>2414</v>
      </c>
      <c r="B789" t="s">
        <v>1745</v>
      </c>
      <c r="C789">
        <v>308.7966289900001</v>
      </c>
      <c r="D789">
        <v>252</v>
      </c>
    </row>
    <row r="790" spans="1:4" x14ac:dyDescent="0.25">
      <c r="A790" t="s">
        <v>2414</v>
      </c>
      <c r="B790" t="s">
        <v>1754</v>
      </c>
      <c r="C790">
        <v>53.339910790000005</v>
      </c>
      <c r="D790">
        <v>19</v>
      </c>
    </row>
    <row r="791" spans="1:4" x14ac:dyDescent="0.25">
      <c r="A791" t="s">
        <v>2414</v>
      </c>
      <c r="B791" t="s">
        <v>1755</v>
      </c>
      <c r="C791">
        <v>151.82399659000001</v>
      </c>
      <c r="D791">
        <v>15</v>
      </c>
    </row>
    <row r="792" spans="1:4" x14ac:dyDescent="0.25">
      <c r="A792" t="s">
        <v>2414</v>
      </c>
      <c r="B792" t="s">
        <v>2260</v>
      </c>
      <c r="C792">
        <v>54.494720459999996</v>
      </c>
      <c r="D792">
        <v>11</v>
      </c>
    </row>
    <row r="793" spans="1:4" x14ac:dyDescent="0.25">
      <c r="A793" t="s">
        <v>2414</v>
      </c>
      <c r="B793" t="s">
        <v>2261</v>
      </c>
      <c r="C793">
        <v>1.6931205900000001</v>
      </c>
      <c r="D793">
        <v>3</v>
      </c>
    </row>
    <row r="794" spans="1:4" x14ac:dyDescent="0.25">
      <c r="A794" t="s">
        <v>2414</v>
      </c>
      <c r="B794" t="s">
        <v>1746</v>
      </c>
      <c r="C794">
        <v>133.54607896000005</v>
      </c>
      <c r="D794">
        <v>120</v>
      </c>
    </row>
    <row r="795" spans="1:4" x14ac:dyDescent="0.25">
      <c r="A795" t="s">
        <v>2414</v>
      </c>
      <c r="B795" t="s">
        <v>1747</v>
      </c>
      <c r="C795">
        <v>104.41142655000002</v>
      </c>
      <c r="D795">
        <v>77</v>
      </c>
    </row>
    <row r="796" spans="1:4" x14ac:dyDescent="0.25">
      <c r="A796" t="s">
        <v>2414</v>
      </c>
      <c r="B796" t="s">
        <v>1748</v>
      </c>
      <c r="C796">
        <v>38.550952950000003</v>
      </c>
      <c r="D796">
        <v>69</v>
      </c>
    </row>
    <row r="797" spans="1:4" x14ac:dyDescent="0.25">
      <c r="A797" t="s">
        <v>2414</v>
      </c>
      <c r="B797" t="s">
        <v>1749</v>
      </c>
      <c r="C797">
        <v>23.906644660000005</v>
      </c>
      <c r="D797">
        <v>73</v>
      </c>
    </row>
    <row r="798" spans="1:4" x14ac:dyDescent="0.25">
      <c r="A798" t="s">
        <v>2414</v>
      </c>
      <c r="B798" t="s">
        <v>1750</v>
      </c>
      <c r="C798">
        <v>43.690457490000007</v>
      </c>
      <c r="D798">
        <v>37</v>
      </c>
    </row>
    <row r="799" spans="1:4" x14ac:dyDescent="0.25">
      <c r="A799" t="s">
        <v>2414</v>
      </c>
      <c r="B799" t="s">
        <v>1751</v>
      </c>
      <c r="C799">
        <v>97.021310049999983</v>
      </c>
      <c r="D799">
        <v>40</v>
      </c>
    </row>
    <row r="800" spans="1:4" x14ac:dyDescent="0.25">
      <c r="A800" t="s">
        <v>2414</v>
      </c>
      <c r="B800" t="s">
        <v>1752</v>
      </c>
      <c r="C800">
        <v>382.41123280000005</v>
      </c>
      <c r="D800">
        <v>111</v>
      </c>
    </row>
    <row r="801" spans="1:4" x14ac:dyDescent="0.25">
      <c r="A801" t="s">
        <v>2414</v>
      </c>
      <c r="B801" t="s">
        <v>1753</v>
      </c>
      <c r="C801">
        <v>413.36554324999992</v>
      </c>
      <c r="D801">
        <v>76</v>
      </c>
    </row>
    <row r="802" spans="1:4" x14ac:dyDescent="0.25">
      <c r="A802" t="s">
        <v>2414</v>
      </c>
      <c r="B802" t="s">
        <v>2067</v>
      </c>
      <c r="C802">
        <v>144.43644006000017</v>
      </c>
      <c r="D802">
        <v>405</v>
      </c>
    </row>
    <row r="803" spans="1:4" x14ac:dyDescent="0.25">
      <c r="A803" t="s">
        <v>2414</v>
      </c>
      <c r="B803" t="s">
        <v>2068</v>
      </c>
      <c r="C803">
        <v>3.3779910199999996</v>
      </c>
      <c r="D803">
        <v>17</v>
      </c>
    </row>
    <row r="804" spans="1:4" x14ac:dyDescent="0.25">
      <c r="A804" t="s">
        <v>2414</v>
      </c>
      <c r="B804" t="s">
        <v>2070</v>
      </c>
      <c r="C804">
        <v>0.8136241700000002</v>
      </c>
      <c r="D804">
        <v>8</v>
      </c>
    </row>
    <row r="805" spans="1:4" x14ac:dyDescent="0.25">
      <c r="A805" t="s">
        <v>2414</v>
      </c>
      <c r="B805" t="s">
        <v>2071</v>
      </c>
      <c r="C805">
        <v>1658.4239688799994</v>
      </c>
      <c r="D805">
        <v>473</v>
      </c>
    </row>
    <row r="806" spans="1:4" x14ac:dyDescent="0.25">
      <c r="A806" t="s">
        <v>2414</v>
      </c>
      <c r="B806" t="s">
        <v>2075</v>
      </c>
      <c r="C806">
        <v>79.911620460000009</v>
      </c>
      <c r="D806">
        <v>18</v>
      </c>
    </row>
    <row r="807" spans="1:4" x14ac:dyDescent="0.25">
      <c r="A807" t="s">
        <v>2414</v>
      </c>
      <c r="B807" t="s">
        <v>2076</v>
      </c>
      <c r="C807">
        <v>1727.1404036699992</v>
      </c>
      <c r="D807">
        <v>885</v>
      </c>
    </row>
    <row r="808" spans="1:4" x14ac:dyDescent="0.25">
      <c r="A808" t="s">
        <v>2414</v>
      </c>
      <c r="B808" t="s">
        <v>2081</v>
      </c>
      <c r="D808">
        <v>2000.8520667720138</v>
      </c>
    </row>
    <row r="809" spans="1:4" x14ac:dyDescent="0.25">
      <c r="A809" t="s">
        <v>2414</v>
      </c>
      <c r="B809" t="s">
        <v>2082</v>
      </c>
      <c r="D809">
        <v>1.4982218242574705</v>
      </c>
    </row>
    <row r="810" spans="1:4" x14ac:dyDescent="0.25">
      <c r="A810" t="s">
        <v>2414</v>
      </c>
      <c r="B810" t="s">
        <v>2084</v>
      </c>
      <c r="D810">
        <v>0.93041000819448993</v>
      </c>
    </row>
    <row r="811" spans="1:4" x14ac:dyDescent="0.25">
      <c r="A811" t="s">
        <v>2414</v>
      </c>
      <c r="B811" t="s">
        <v>2085</v>
      </c>
      <c r="D811">
        <v>633.70606950531806</v>
      </c>
    </row>
    <row r="812" spans="1:4" x14ac:dyDescent="0.25">
      <c r="A812" t="s">
        <v>2414</v>
      </c>
      <c r="B812" t="s">
        <v>1674</v>
      </c>
      <c r="C812">
        <v>98.580706749999962</v>
      </c>
      <c r="D812">
        <v>128</v>
      </c>
    </row>
    <row r="813" spans="1:4" x14ac:dyDescent="0.25">
      <c r="A813" t="s">
        <v>2414</v>
      </c>
      <c r="B813" t="s">
        <v>1675</v>
      </c>
      <c r="C813">
        <v>271.35666566000009</v>
      </c>
      <c r="D813">
        <v>88</v>
      </c>
    </row>
    <row r="814" spans="1:4" x14ac:dyDescent="0.25">
      <c r="A814" t="s">
        <v>2414</v>
      </c>
      <c r="B814" t="s">
        <v>1676</v>
      </c>
      <c r="C814">
        <v>335.1303134100001</v>
      </c>
      <c r="D814">
        <v>38</v>
      </c>
    </row>
    <row r="815" spans="1:4" x14ac:dyDescent="0.25">
      <c r="A815" t="s">
        <v>2414</v>
      </c>
      <c r="B815" t="s">
        <v>1677</v>
      </c>
      <c r="C815">
        <v>236.05100546</v>
      </c>
      <c r="D815">
        <v>8</v>
      </c>
    </row>
    <row r="816" spans="1:4" x14ac:dyDescent="0.25">
      <c r="A816" t="s">
        <v>2414</v>
      </c>
      <c r="B816" t="s">
        <v>1678</v>
      </c>
      <c r="D816">
        <v>0</v>
      </c>
    </row>
    <row r="817" spans="1:4" x14ac:dyDescent="0.25">
      <c r="A817" t="s">
        <v>2414</v>
      </c>
      <c r="B817" t="s">
        <v>1679</v>
      </c>
      <c r="C817">
        <v>625.93165322000004</v>
      </c>
      <c r="D817">
        <v>4</v>
      </c>
    </row>
    <row r="818" spans="1:4" x14ac:dyDescent="0.25">
      <c r="A818" t="s">
        <v>2414</v>
      </c>
      <c r="B818" t="s">
        <v>1758</v>
      </c>
      <c r="C818">
        <v>0.63683607521035013</v>
      </c>
    </row>
    <row r="819" spans="1:4" x14ac:dyDescent="0.25">
      <c r="A819" t="s">
        <v>2414</v>
      </c>
      <c r="B819" t="s">
        <v>1759</v>
      </c>
      <c r="C819">
        <v>407.88845029607853</v>
      </c>
    </row>
    <row r="820" spans="1:4" x14ac:dyDescent="0.25">
      <c r="A820" t="s">
        <v>2414</v>
      </c>
      <c r="B820" t="s">
        <v>1760</v>
      </c>
      <c r="C820">
        <v>412.46056947023146</v>
      </c>
    </row>
    <row r="821" spans="1:4" x14ac:dyDescent="0.25">
      <c r="A821" t="s">
        <v>2414</v>
      </c>
      <c r="B821" t="s">
        <v>1761</v>
      </c>
      <c r="C821">
        <v>412.71620466628997</v>
      </c>
    </row>
    <row r="822" spans="1:4" x14ac:dyDescent="0.25">
      <c r="A822" t="s">
        <v>2414</v>
      </c>
      <c r="B822" t="s">
        <v>1762</v>
      </c>
      <c r="C822">
        <v>211.31587427619138</v>
      </c>
    </row>
    <row r="823" spans="1:4" x14ac:dyDescent="0.25">
      <c r="A823" t="s">
        <v>2414</v>
      </c>
      <c r="B823" t="s">
        <v>1763</v>
      </c>
      <c r="C823">
        <v>43.742839654806382</v>
      </c>
    </row>
    <row r="824" spans="1:4" x14ac:dyDescent="0.25">
      <c r="A824" t="s">
        <v>2414</v>
      </c>
      <c r="B824" t="s">
        <v>1764</v>
      </c>
      <c r="C824">
        <v>36.253701950803574</v>
      </c>
    </row>
    <row r="825" spans="1:4" x14ac:dyDescent="0.25">
      <c r="A825" t="s">
        <v>2414</v>
      </c>
      <c r="B825" t="s">
        <v>1765</v>
      </c>
      <c r="C825">
        <v>36.253701950803574</v>
      </c>
    </row>
    <row r="826" spans="1:4" x14ac:dyDescent="0.25">
      <c r="A826" t="s">
        <v>2414</v>
      </c>
      <c r="B826" t="s">
        <v>1766</v>
      </c>
      <c r="C826">
        <v>6.4190022347949691</v>
      </c>
    </row>
    <row r="827" spans="1:4" x14ac:dyDescent="0.25">
      <c r="A827" t="s">
        <v>2414</v>
      </c>
      <c r="B827" t="s">
        <v>2036</v>
      </c>
      <c r="C827">
        <v>2.57886044770912E-2</v>
      </c>
    </row>
    <row r="828" spans="1:4" x14ac:dyDescent="0.25">
      <c r="A828" t="s">
        <v>2414</v>
      </c>
      <c r="B828" t="s">
        <v>2037</v>
      </c>
      <c r="C828">
        <v>0.40654573048402787</v>
      </c>
    </row>
    <row r="829" spans="1:4" x14ac:dyDescent="0.25">
      <c r="A829" t="s">
        <v>2414</v>
      </c>
      <c r="B829" t="s">
        <v>2038</v>
      </c>
      <c r="C829">
        <v>4.6350054581797773E-3</v>
      </c>
    </row>
    <row r="830" spans="1:4" x14ac:dyDescent="0.25">
      <c r="A830" t="s">
        <v>2414</v>
      </c>
      <c r="B830" t="s">
        <v>2040</v>
      </c>
      <c r="C830">
        <v>4.681193995934186E-2</v>
      </c>
    </row>
    <row r="831" spans="1:4" x14ac:dyDescent="0.25">
      <c r="A831" t="s">
        <v>2414</v>
      </c>
      <c r="B831" t="s">
        <v>2041</v>
      </c>
      <c r="C831">
        <v>0.12192548990566277</v>
      </c>
    </row>
    <row r="832" spans="1:4" x14ac:dyDescent="0.25">
      <c r="A832" t="s">
        <v>2414</v>
      </c>
      <c r="B832" t="s">
        <v>2044</v>
      </c>
      <c r="C832">
        <v>0.2215014194969919</v>
      </c>
    </row>
    <row r="833" spans="1:4" x14ac:dyDescent="0.25">
      <c r="A833" t="s">
        <v>2414</v>
      </c>
      <c r="B833" t="s">
        <v>2129</v>
      </c>
      <c r="C833">
        <v>256.80713691</v>
      </c>
      <c r="D833">
        <v>9</v>
      </c>
    </row>
    <row r="834" spans="1:4" x14ac:dyDescent="0.25">
      <c r="A834" t="s">
        <v>2414</v>
      </c>
      <c r="B834" t="s">
        <v>2138</v>
      </c>
      <c r="C834">
        <v>263.21861835999999</v>
      </c>
      <c r="D834">
        <v>35</v>
      </c>
    </row>
    <row r="835" spans="1:4" x14ac:dyDescent="0.25">
      <c r="A835" t="s">
        <v>2414</v>
      </c>
      <c r="B835" t="s">
        <v>2139</v>
      </c>
      <c r="C835">
        <v>178.65950631000001</v>
      </c>
      <c r="D835">
        <v>54</v>
      </c>
    </row>
    <row r="836" spans="1:4" x14ac:dyDescent="0.25">
      <c r="A836" t="s">
        <v>2414</v>
      </c>
      <c r="B836" t="s">
        <v>2140</v>
      </c>
      <c r="C836">
        <v>96.570688079999996</v>
      </c>
      <c r="D836">
        <v>49</v>
      </c>
    </row>
    <row r="837" spans="1:4" x14ac:dyDescent="0.25">
      <c r="A837" t="s">
        <v>2414</v>
      </c>
      <c r="B837" t="s">
        <v>2141</v>
      </c>
      <c r="C837">
        <v>45.454623109999993</v>
      </c>
      <c r="D837">
        <v>18</v>
      </c>
    </row>
    <row r="838" spans="1:4" x14ac:dyDescent="0.25">
      <c r="A838" t="s">
        <v>2414</v>
      </c>
      <c r="B838" t="s">
        <v>2146</v>
      </c>
      <c r="C838">
        <v>189.31370197999999</v>
      </c>
      <c r="D838">
        <v>32</v>
      </c>
    </row>
    <row r="839" spans="1:4" x14ac:dyDescent="0.25">
      <c r="A839" t="s">
        <v>2414</v>
      </c>
      <c r="B839" t="s">
        <v>2130</v>
      </c>
      <c r="C839">
        <v>26.546474269999997</v>
      </c>
      <c r="D839">
        <v>3</v>
      </c>
    </row>
    <row r="840" spans="1:4" x14ac:dyDescent="0.25">
      <c r="A840" t="s">
        <v>2414</v>
      </c>
      <c r="B840" t="s">
        <v>2131</v>
      </c>
      <c r="C840">
        <v>124.96034802999999</v>
      </c>
      <c r="D840">
        <v>20</v>
      </c>
    </row>
    <row r="841" spans="1:4" x14ac:dyDescent="0.25">
      <c r="A841" t="s">
        <v>2414</v>
      </c>
      <c r="B841" t="s">
        <v>2132</v>
      </c>
      <c r="C841">
        <v>34.26600105</v>
      </c>
      <c r="D841">
        <v>9</v>
      </c>
    </row>
    <row r="842" spans="1:4" x14ac:dyDescent="0.25">
      <c r="A842" t="s">
        <v>2414</v>
      </c>
      <c r="B842" t="s">
        <v>2133</v>
      </c>
      <c r="C842">
        <v>9.9803571699999996</v>
      </c>
      <c r="D842">
        <v>4</v>
      </c>
    </row>
    <row r="843" spans="1:4" x14ac:dyDescent="0.25">
      <c r="A843" t="s">
        <v>2414</v>
      </c>
      <c r="B843" t="s">
        <v>2134</v>
      </c>
      <c r="C843">
        <v>0.81903693000000011</v>
      </c>
      <c r="D843">
        <v>2</v>
      </c>
    </row>
    <row r="844" spans="1:4" x14ac:dyDescent="0.25">
      <c r="A844" t="s">
        <v>2414</v>
      </c>
      <c r="B844" t="s">
        <v>2135</v>
      </c>
      <c r="C844">
        <v>3.2820334300000003</v>
      </c>
      <c r="D844">
        <v>1</v>
      </c>
    </row>
    <row r="845" spans="1:4" x14ac:dyDescent="0.25">
      <c r="A845" t="s">
        <v>2414</v>
      </c>
      <c r="B845" t="s">
        <v>2136</v>
      </c>
      <c r="C845">
        <v>183.82861528000001</v>
      </c>
      <c r="D845">
        <v>5</v>
      </c>
    </row>
    <row r="846" spans="1:4" x14ac:dyDescent="0.25">
      <c r="A846" t="s">
        <v>2414</v>
      </c>
      <c r="B846" t="s">
        <v>2137</v>
      </c>
      <c r="C846">
        <v>153.34320359</v>
      </c>
      <c r="D846">
        <v>15</v>
      </c>
    </row>
    <row r="847" spans="1:4" x14ac:dyDescent="0.25">
      <c r="A847" t="s">
        <v>2414</v>
      </c>
      <c r="B847" t="s">
        <v>2151</v>
      </c>
      <c r="C847">
        <v>256.80713691</v>
      </c>
      <c r="D847">
        <v>9</v>
      </c>
    </row>
    <row r="848" spans="1:4" x14ac:dyDescent="0.25">
      <c r="A848" t="s">
        <v>2414</v>
      </c>
      <c r="B848" t="s">
        <v>2160</v>
      </c>
      <c r="C848">
        <v>263.21861835999999</v>
      </c>
      <c r="D848">
        <v>35</v>
      </c>
    </row>
    <row r="849" spans="1:4" x14ac:dyDescent="0.25">
      <c r="A849" t="s">
        <v>2414</v>
      </c>
      <c r="B849" t="s">
        <v>2161</v>
      </c>
      <c r="C849">
        <v>178.65950631000001</v>
      </c>
      <c r="D849">
        <v>54</v>
      </c>
    </row>
    <row r="850" spans="1:4" x14ac:dyDescent="0.25">
      <c r="A850" t="s">
        <v>2414</v>
      </c>
      <c r="B850" t="s">
        <v>2162</v>
      </c>
      <c r="C850">
        <v>96.570688079999996</v>
      </c>
      <c r="D850">
        <v>49</v>
      </c>
    </row>
    <row r="851" spans="1:4" x14ac:dyDescent="0.25">
      <c r="A851" t="s">
        <v>2414</v>
      </c>
      <c r="B851" t="s">
        <v>2163</v>
      </c>
      <c r="C851">
        <v>45.454623109999993</v>
      </c>
      <c r="D851">
        <v>18</v>
      </c>
    </row>
    <row r="852" spans="1:4" x14ac:dyDescent="0.25">
      <c r="A852" t="s">
        <v>2414</v>
      </c>
      <c r="B852" t="s">
        <v>2168</v>
      </c>
      <c r="C852">
        <v>189.31370197999999</v>
      </c>
      <c r="D852">
        <v>32</v>
      </c>
    </row>
    <row r="853" spans="1:4" x14ac:dyDescent="0.25">
      <c r="A853" t="s">
        <v>2414</v>
      </c>
      <c r="B853" t="s">
        <v>2152</v>
      </c>
      <c r="C853">
        <v>26.546474269999997</v>
      </c>
      <c r="D853">
        <v>3</v>
      </c>
    </row>
    <row r="854" spans="1:4" x14ac:dyDescent="0.25">
      <c r="A854" t="s">
        <v>2414</v>
      </c>
      <c r="B854" t="s">
        <v>2153</v>
      </c>
      <c r="C854">
        <v>124.96034802999999</v>
      </c>
      <c r="D854">
        <v>20</v>
      </c>
    </row>
    <row r="855" spans="1:4" x14ac:dyDescent="0.25">
      <c r="A855" t="s">
        <v>2414</v>
      </c>
      <c r="B855" t="s">
        <v>2154</v>
      </c>
      <c r="C855">
        <v>34.26600105</v>
      </c>
      <c r="D855">
        <v>9</v>
      </c>
    </row>
    <row r="856" spans="1:4" x14ac:dyDescent="0.25">
      <c r="A856" t="s">
        <v>2414</v>
      </c>
      <c r="B856" t="s">
        <v>2155</v>
      </c>
      <c r="C856">
        <v>9.9803571699999996</v>
      </c>
      <c r="D856">
        <v>4</v>
      </c>
    </row>
    <row r="857" spans="1:4" x14ac:dyDescent="0.25">
      <c r="A857" t="s">
        <v>2414</v>
      </c>
      <c r="B857" t="s">
        <v>2156</v>
      </c>
      <c r="C857">
        <v>0.81903693000000011</v>
      </c>
      <c r="D857">
        <v>2</v>
      </c>
    </row>
    <row r="858" spans="1:4" x14ac:dyDescent="0.25">
      <c r="A858" t="s">
        <v>2414</v>
      </c>
      <c r="B858" t="s">
        <v>2157</v>
      </c>
      <c r="C858">
        <v>3.2820334300000003</v>
      </c>
      <c r="D858">
        <v>1</v>
      </c>
    </row>
    <row r="859" spans="1:4" x14ac:dyDescent="0.25">
      <c r="A859" t="s">
        <v>2414</v>
      </c>
      <c r="B859" t="s">
        <v>2158</v>
      </c>
      <c r="C859">
        <v>183.82861528000001</v>
      </c>
      <c r="D859">
        <v>5</v>
      </c>
    </row>
    <row r="860" spans="1:4" x14ac:dyDescent="0.25">
      <c r="A860" t="s">
        <v>2414</v>
      </c>
      <c r="B860" t="s">
        <v>2159</v>
      </c>
      <c r="C860">
        <v>153.34320359</v>
      </c>
      <c r="D860">
        <v>15</v>
      </c>
    </row>
    <row r="861" spans="1:4" x14ac:dyDescent="0.25">
      <c r="A861" t="s">
        <v>2414</v>
      </c>
      <c r="B861" t="s">
        <v>2173</v>
      </c>
      <c r="C861">
        <v>322.22335412000001</v>
      </c>
      <c r="D861">
        <v>87</v>
      </c>
    </row>
    <row r="862" spans="1:4" x14ac:dyDescent="0.25">
      <c r="A862" t="s">
        <v>2414</v>
      </c>
      <c r="B862" t="s">
        <v>2182</v>
      </c>
      <c r="C862">
        <v>258.46150659</v>
      </c>
      <c r="D862">
        <v>7</v>
      </c>
    </row>
    <row r="863" spans="1:4" x14ac:dyDescent="0.25">
      <c r="A863" t="s">
        <v>2414</v>
      </c>
      <c r="B863" t="s">
        <v>2183</v>
      </c>
      <c r="C863">
        <v>132.22638899</v>
      </c>
      <c r="D863">
        <v>5</v>
      </c>
    </row>
    <row r="864" spans="1:4" x14ac:dyDescent="0.25">
      <c r="A864" t="s">
        <v>2414</v>
      </c>
      <c r="B864" t="s">
        <v>2275</v>
      </c>
      <c r="C864">
        <v>2.1581689000000002</v>
      </c>
      <c r="D864">
        <v>2</v>
      </c>
    </row>
    <row r="865" spans="1:4" x14ac:dyDescent="0.25">
      <c r="A865" t="s">
        <v>2414</v>
      </c>
      <c r="B865" t="s">
        <v>2276</v>
      </c>
      <c r="C865">
        <v>9.9552397600000013</v>
      </c>
      <c r="D865">
        <v>6</v>
      </c>
    </row>
    <row r="866" spans="1:4" x14ac:dyDescent="0.25">
      <c r="A866" t="s">
        <v>2414</v>
      </c>
      <c r="B866" t="s">
        <v>2174</v>
      </c>
      <c r="C866">
        <v>115.51936659999998</v>
      </c>
      <c r="D866">
        <v>38</v>
      </c>
    </row>
    <row r="867" spans="1:4" x14ac:dyDescent="0.25">
      <c r="A867" t="s">
        <v>2414</v>
      </c>
      <c r="B867" t="s">
        <v>2175</v>
      </c>
      <c r="C867">
        <v>14.692783330000001</v>
      </c>
      <c r="D867">
        <v>9</v>
      </c>
    </row>
    <row r="868" spans="1:4" x14ac:dyDescent="0.25">
      <c r="A868" t="s">
        <v>2414</v>
      </c>
      <c r="B868" t="s">
        <v>2176</v>
      </c>
      <c r="C868">
        <v>286.70733988000001</v>
      </c>
      <c r="D868">
        <v>22</v>
      </c>
    </row>
    <row r="869" spans="1:4" x14ac:dyDescent="0.25">
      <c r="A869" t="s">
        <v>2414</v>
      </c>
      <c r="B869" t="s">
        <v>2177</v>
      </c>
      <c r="C869">
        <v>53.171476239999997</v>
      </c>
      <c r="D869">
        <v>24</v>
      </c>
    </row>
    <row r="870" spans="1:4" x14ac:dyDescent="0.25">
      <c r="A870" t="s">
        <v>2414</v>
      </c>
      <c r="B870" t="s">
        <v>2178</v>
      </c>
      <c r="C870">
        <v>68.696706000000006</v>
      </c>
      <c r="D870">
        <v>17</v>
      </c>
    </row>
    <row r="871" spans="1:4" x14ac:dyDescent="0.25">
      <c r="A871" t="s">
        <v>2414</v>
      </c>
      <c r="B871" t="s">
        <v>2179</v>
      </c>
      <c r="C871">
        <v>59.067378080000005</v>
      </c>
      <c r="D871">
        <v>11</v>
      </c>
    </row>
    <row r="872" spans="1:4" x14ac:dyDescent="0.25">
      <c r="A872" t="s">
        <v>2414</v>
      </c>
      <c r="B872" t="s">
        <v>2180</v>
      </c>
      <c r="C872">
        <v>56.154739310000004</v>
      </c>
      <c r="D872">
        <v>9</v>
      </c>
    </row>
    <row r="873" spans="1:4" x14ac:dyDescent="0.25">
      <c r="A873" t="s">
        <v>2414</v>
      </c>
      <c r="B873" t="s">
        <v>2181</v>
      </c>
      <c r="C873">
        <v>188.01589670000001</v>
      </c>
      <c r="D873">
        <v>15</v>
      </c>
    </row>
    <row r="874" spans="1:4" x14ac:dyDescent="0.25">
      <c r="A874" t="s">
        <v>2414</v>
      </c>
      <c r="B874" t="s">
        <v>2185</v>
      </c>
      <c r="C874">
        <v>2.1581689000000002</v>
      </c>
      <c r="D874">
        <v>2</v>
      </c>
    </row>
    <row r="875" spans="1:4" x14ac:dyDescent="0.25">
      <c r="A875" t="s">
        <v>2414</v>
      </c>
      <c r="B875" t="s">
        <v>2186</v>
      </c>
      <c r="C875">
        <v>1564.8921756000007</v>
      </c>
      <c r="D875">
        <v>250</v>
      </c>
    </row>
    <row r="876" spans="1:4" x14ac:dyDescent="0.25">
      <c r="A876" t="s">
        <v>2414</v>
      </c>
      <c r="B876" t="s">
        <v>2192</v>
      </c>
      <c r="D876">
        <v>30.455622898897175</v>
      </c>
    </row>
    <row r="877" spans="1:4" x14ac:dyDescent="0.25">
      <c r="A877" t="s">
        <v>2414</v>
      </c>
      <c r="B877" t="s">
        <v>2204</v>
      </c>
      <c r="D877">
        <v>94.557644180159826</v>
      </c>
    </row>
    <row r="878" spans="1:4" x14ac:dyDescent="0.25">
      <c r="A878" t="s">
        <v>2414</v>
      </c>
      <c r="B878" t="s">
        <v>2193</v>
      </c>
      <c r="D878">
        <v>172.95453258983494</v>
      </c>
    </row>
    <row r="879" spans="1:4" x14ac:dyDescent="0.25">
      <c r="A879" t="s">
        <v>2414</v>
      </c>
      <c r="B879" t="s">
        <v>2194</v>
      </c>
      <c r="D879">
        <v>0.90973236485516851</v>
      </c>
    </row>
    <row r="880" spans="1:4" x14ac:dyDescent="0.25">
      <c r="A880" t="s">
        <v>2414</v>
      </c>
      <c r="B880" t="s">
        <v>2196</v>
      </c>
      <c r="D880">
        <v>264.89311547229954</v>
      </c>
    </row>
    <row r="881" spans="1:5" x14ac:dyDescent="0.25">
      <c r="A881" t="s">
        <v>2414</v>
      </c>
      <c r="B881" t="s">
        <v>2197</v>
      </c>
      <c r="D881">
        <v>4059.5676154980174</v>
      </c>
    </row>
    <row r="882" spans="1:5" x14ac:dyDescent="0.25">
      <c r="A882" t="s">
        <v>2414</v>
      </c>
      <c r="B882" t="s">
        <v>2200</v>
      </c>
      <c r="D882">
        <v>120.85906796000496</v>
      </c>
    </row>
    <row r="883" spans="1:5" x14ac:dyDescent="0.25">
      <c r="A883" t="s">
        <v>2414</v>
      </c>
      <c r="B883" t="s">
        <v>611</v>
      </c>
    </row>
    <row r="884" spans="1:5" x14ac:dyDescent="0.25">
      <c r="A884" t="s">
        <v>2414</v>
      </c>
      <c r="B884" t="s">
        <v>612</v>
      </c>
    </row>
    <row r="885" spans="1:5" x14ac:dyDescent="0.25">
      <c r="A885" t="s">
        <v>2414</v>
      </c>
      <c r="B885" t="s">
        <v>613</v>
      </c>
    </row>
    <row r="886" spans="1:5" x14ac:dyDescent="0.25">
      <c r="A886" t="s">
        <v>2414</v>
      </c>
      <c r="B886" t="s">
        <v>745</v>
      </c>
      <c r="C886">
        <v>0.34764534868466312</v>
      </c>
    </row>
    <row r="887" spans="1:5" x14ac:dyDescent="0.25">
      <c r="A887" t="s">
        <v>2414</v>
      </c>
      <c r="B887" t="s">
        <v>752</v>
      </c>
      <c r="C887">
        <v>0.55223261613092856</v>
      </c>
    </row>
    <row r="888" spans="1:5" x14ac:dyDescent="0.25">
      <c r="A888" t="s">
        <v>2414</v>
      </c>
      <c r="B888" t="s">
        <v>2049</v>
      </c>
      <c r="C888">
        <v>0.17279181021870479</v>
      </c>
    </row>
    <row r="889" spans="1:5" x14ac:dyDescent="0.25">
      <c r="A889" t="s">
        <v>2957</v>
      </c>
      <c r="B889" t="s">
        <v>449</v>
      </c>
      <c r="C889">
        <v>65116.68288481026</v>
      </c>
    </row>
    <row r="890" spans="1:5" x14ac:dyDescent="0.25">
      <c r="A890" t="s">
        <v>2957</v>
      </c>
      <c r="B890" t="s">
        <v>451</v>
      </c>
      <c r="C890">
        <v>3010.2403197300014</v>
      </c>
    </row>
    <row r="891" spans="1:5" x14ac:dyDescent="0.25">
      <c r="A891" t="s">
        <v>2957</v>
      </c>
      <c r="B891" t="s">
        <v>471</v>
      </c>
      <c r="C891">
        <v>18066</v>
      </c>
      <c r="D891">
        <v>597</v>
      </c>
    </row>
    <row r="892" spans="1:5" x14ac:dyDescent="0.25">
      <c r="A892" t="s">
        <v>2957</v>
      </c>
      <c r="B892" t="s">
        <v>482</v>
      </c>
      <c r="C892">
        <v>3.6852499874494987E-2</v>
      </c>
      <c r="D892">
        <v>0.22531877568527017</v>
      </c>
      <c r="E892">
        <v>3.5224143920829128E-2</v>
      </c>
    </row>
    <row r="893" spans="1:5" x14ac:dyDescent="0.25">
      <c r="A893" t="s">
        <v>2957</v>
      </c>
      <c r="B893" t="s">
        <v>508</v>
      </c>
    </row>
    <row r="894" spans="1:5" x14ac:dyDescent="0.25">
      <c r="A894" t="s">
        <v>2957</v>
      </c>
      <c r="B894" t="s">
        <v>510</v>
      </c>
    </row>
    <row r="895" spans="1:5" x14ac:dyDescent="0.25">
      <c r="A895" t="s">
        <v>2957</v>
      </c>
      <c r="B895" t="s">
        <v>512</v>
      </c>
    </row>
    <row r="896" spans="1:5" x14ac:dyDescent="0.25">
      <c r="A896" t="s">
        <v>2957</v>
      </c>
      <c r="B896" t="s">
        <v>541</v>
      </c>
    </row>
    <row r="897" spans="1:5" x14ac:dyDescent="0.25">
      <c r="A897" t="s">
        <v>2957</v>
      </c>
      <c r="B897" t="s">
        <v>543</v>
      </c>
    </row>
    <row r="898" spans="1:5" x14ac:dyDescent="0.25">
      <c r="A898" t="s">
        <v>2957</v>
      </c>
      <c r="B898" t="s">
        <v>552</v>
      </c>
    </row>
    <row r="899" spans="1:5" x14ac:dyDescent="0.25">
      <c r="A899" t="s">
        <v>2957</v>
      </c>
      <c r="B899" t="s">
        <v>504</v>
      </c>
      <c r="C899">
        <v>1</v>
      </c>
      <c r="D899">
        <v>1</v>
      </c>
      <c r="E899">
        <v>1</v>
      </c>
    </row>
    <row r="900" spans="1:5" x14ac:dyDescent="0.25">
      <c r="A900" t="s">
        <v>2957</v>
      </c>
      <c r="B900" t="s">
        <v>572</v>
      </c>
      <c r="C900">
        <v>0.32081850762538267</v>
      </c>
      <c r="D900">
        <v>0.21495175710357795</v>
      </c>
      <c r="E900">
        <v>0.31614070410880912</v>
      </c>
    </row>
    <row r="901" spans="1:5" x14ac:dyDescent="0.25">
      <c r="A901" t="s">
        <v>2957</v>
      </c>
      <c r="B901" t="s">
        <v>574</v>
      </c>
      <c r="C901">
        <v>0.10068800438772743</v>
      </c>
      <c r="D901">
        <v>0.18471317115966099</v>
      </c>
      <c r="E901">
        <v>0.10440072078517154</v>
      </c>
    </row>
    <row r="902" spans="1:5" x14ac:dyDescent="0.25">
      <c r="A902" t="s">
        <v>2957</v>
      </c>
      <c r="B902" t="s">
        <v>575</v>
      </c>
      <c r="C902">
        <v>0.13582053484227993</v>
      </c>
      <c r="D902">
        <v>0.10118677566491444</v>
      </c>
      <c r="E902">
        <v>0.13429021564693755</v>
      </c>
    </row>
    <row r="903" spans="1:5" x14ac:dyDescent="0.25">
      <c r="A903" t="s">
        <v>2957</v>
      </c>
      <c r="B903" t="s">
        <v>576</v>
      </c>
      <c r="C903">
        <v>0.24308107308169336</v>
      </c>
      <c r="D903">
        <v>0.24388315890534901</v>
      </c>
      <c r="E903">
        <v>0.24311651385859451</v>
      </c>
    </row>
    <row r="904" spans="1:5" x14ac:dyDescent="0.25">
      <c r="A904" t="s">
        <v>2957</v>
      </c>
      <c r="B904" t="s">
        <v>577</v>
      </c>
      <c r="C904">
        <v>0.19959188006291667</v>
      </c>
      <c r="D904">
        <v>0.25526513716649774</v>
      </c>
      <c r="E904">
        <v>0.20205184560048736</v>
      </c>
    </row>
    <row r="905" spans="1:5" x14ac:dyDescent="0.25">
      <c r="A905" t="s">
        <v>2957</v>
      </c>
      <c r="B905" t="s">
        <v>605</v>
      </c>
      <c r="C905">
        <v>0.26372983198190575</v>
      </c>
      <c r="D905">
        <v>0.89576292488563047</v>
      </c>
      <c r="E905">
        <v>0.29165669863270527</v>
      </c>
    </row>
    <row r="906" spans="1:5" x14ac:dyDescent="0.25">
      <c r="A906" t="s">
        <v>2957</v>
      </c>
      <c r="B906" t="s">
        <v>617</v>
      </c>
      <c r="C906">
        <v>3.6687340376751138E-3</v>
      </c>
      <c r="D906">
        <v>5.7045015892751745E-2</v>
      </c>
      <c r="E906">
        <v>6.0272059633046044E-3</v>
      </c>
    </row>
    <row r="907" spans="1:5" x14ac:dyDescent="0.25">
      <c r="A907" t="s">
        <v>2957</v>
      </c>
      <c r="B907" t="s">
        <v>619</v>
      </c>
      <c r="C907">
        <v>0.9963312659623248</v>
      </c>
      <c r="D907">
        <v>0.94295498410724832</v>
      </c>
      <c r="E907">
        <v>0.99397279403669536</v>
      </c>
    </row>
    <row r="908" spans="1:5" x14ac:dyDescent="0.25">
      <c r="A908" t="s">
        <v>2957</v>
      </c>
      <c r="B908" t="s">
        <v>629</v>
      </c>
      <c r="C908">
        <v>3.4073494564287321E-2</v>
      </c>
      <c r="E908">
        <v>3.2567931090305528E-2</v>
      </c>
    </row>
    <row r="909" spans="1:5" x14ac:dyDescent="0.25">
      <c r="A909" t="s">
        <v>2957</v>
      </c>
      <c r="B909" t="s">
        <v>631</v>
      </c>
      <c r="C909">
        <v>4.440252698013996E-2</v>
      </c>
      <c r="E909">
        <v>4.2440567291864933E-2</v>
      </c>
    </row>
    <row r="910" spans="1:5" x14ac:dyDescent="0.25">
      <c r="A910" t="s">
        <v>2957</v>
      </c>
      <c r="B910" t="s">
        <v>633</v>
      </c>
      <c r="C910">
        <v>4.6280814045474003E-2</v>
      </c>
      <c r="E910">
        <v>4.4235860803547362E-2</v>
      </c>
    </row>
    <row r="911" spans="1:5" x14ac:dyDescent="0.25">
      <c r="A911" t="s">
        <v>2957</v>
      </c>
      <c r="B911" t="s">
        <v>635</v>
      </c>
      <c r="C911">
        <v>9.5738541817587772E-2</v>
      </c>
      <c r="D911">
        <v>0.22509459914840793</v>
      </c>
      <c r="E911">
        <v>0.10145423835960612</v>
      </c>
    </row>
    <row r="912" spans="1:5" x14ac:dyDescent="0.25">
      <c r="A912" t="s">
        <v>2957</v>
      </c>
      <c r="B912" t="s">
        <v>637</v>
      </c>
      <c r="C912">
        <v>0.77950462259251097</v>
      </c>
      <c r="D912">
        <v>0.77490540085159221</v>
      </c>
      <c r="E912">
        <v>0.77930140245467616</v>
      </c>
    </row>
    <row r="913" spans="1:5" x14ac:dyDescent="0.25">
      <c r="A913" t="s">
        <v>2957</v>
      </c>
      <c r="B913" t="s">
        <v>644</v>
      </c>
      <c r="C913">
        <v>1.7611437840417283E-4</v>
      </c>
      <c r="D913">
        <v>4.3000525822340357E-3</v>
      </c>
      <c r="E913">
        <v>3.5833374885735434E-4</v>
      </c>
    </row>
    <row r="914" spans="1:5" x14ac:dyDescent="0.25">
      <c r="A914" t="s">
        <v>2957</v>
      </c>
      <c r="B914" t="s">
        <v>656</v>
      </c>
      <c r="C914">
        <v>5084.5973413699621</v>
      </c>
      <c r="D914">
        <v>13841</v>
      </c>
    </row>
    <row r="915" spans="1:5" x14ac:dyDescent="0.25">
      <c r="A915" t="s">
        <v>2957</v>
      </c>
      <c r="B915" t="s">
        <v>657</v>
      </c>
      <c r="C915">
        <v>5540.7065288399863</v>
      </c>
      <c r="D915">
        <v>1690</v>
      </c>
    </row>
    <row r="916" spans="1:5" x14ac:dyDescent="0.25">
      <c r="A916" t="s">
        <v>2957</v>
      </c>
      <c r="B916" t="s">
        <v>658</v>
      </c>
      <c r="C916">
        <v>17458.600655279995</v>
      </c>
      <c r="D916">
        <v>1798</v>
      </c>
    </row>
    <row r="917" spans="1:5" x14ac:dyDescent="0.25">
      <c r="A917" t="s">
        <v>2957</v>
      </c>
      <c r="B917" t="s">
        <v>659</v>
      </c>
      <c r="C917">
        <v>15110.574538269993</v>
      </c>
      <c r="D917">
        <v>486</v>
      </c>
    </row>
    <row r="918" spans="1:5" x14ac:dyDescent="0.25">
      <c r="A918" t="s">
        <v>2957</v>
      </c>
      <c r="B918" t="s">
        <v>660</v>
      </c>
      <c r="C918">
        <v>13324.862606109993</v>
      </c>
      <c r="D918">
        <v>193</v>
      </c>
    </row>
    <row r="919" spans="1:5" x14ac:dyDescent="0.25">
      <c r="A919" t="s">
        <v>2957</v>
      </c>
      <c r="B919" t="s">
        <v>661</v>
      </c>
      <c r="C919">
        <v>8597.3412149399956</v>
      </c>
      <c r="D919">
        <v>58</v>
      </c>
    </row>
    <row r="920" spans="1:5" x14ac:dyDescent="0.25">
      <c r="A920" t="s">
        <v>2957</v>
      </c>
      <c r="B920" t="s">
        <v>718</v>
      </c>
      <c r="C920">
        <v>0.50920607072870172</v>
      </c>
    </row>
    <row r="921" spans="1:5" x14ac:dyDescent="0.25">
      <c r="A921" t="s">
        <v>2957</v>
      </c>
      <c r="B921" t="s">
        <v>719</v>
      </c>
      <c r="C921">
        <v>57786.938061897526</v>
      </c>
    </row>
    <row r="922" spans="1:5" x14ac:dyDescent="0.25">
      <c r="A922" t="s">
        <v>2957</v>
      </c>
      <c r="B922" t="s">
        <v>720</v>
      </c>
      <c r="C922">
        <v>3305.1288175047557</v>
      </c>
    </row>
    <row r="923" spans="1:5" x14ac:dyDescent="0.25">
      <c r="A923" t="s">
        <v>2957</v>
      </c>
      <c r="B923" t="s">
        <v>721</v>
      </c>
      <c r="C923">
        <v>2234.9477801297985</v>
      </c>
    </row>
    <row r="924" spans="1:5" x14ac:dyDescent="0.25">
      <c r="A924" t="s">
        <v>2957</v>
      </c>
      <c r="B924" t="s">
        <v>722</v>
      </c>
      <c r="C924">
        <v>720.42266207622185</v>
      </c>
    </row>
    <row r="925" spans="1:5" x14ac:dyDescent="0.25">
      <c r="A925" t="s">
        <v>2957</v>
      </c>
      <c r="B925" t="s">
        <v>723</v>
      </c>
      <c r="C925">
        <v>433.00677867771242</v>
      </c>
    </row>
    <row r="926" spans="1:5" x14ac:dyDescent="0.25">
      <c r="A926" t="s">
        <v>2957</v>
      </c>
      <c r="B926" t="s">
        <v>724</v>
      </c>
      <c r="C926">
        <v>317.41096469491407</v>
      </c>
    </row>
    <row r="927" spans="1:5" x14ac:dyDescent="0.25">
      <c r="A927" t="s">
        <v>2957</v>
      </c>
      <c r="B927" t="s">
        <v>725</v>
      </c>
      <c r="C927">
        <v>195.8238501897261</v>
      </c>
    </row>
    <row r="928" spans="1:5" x14ac:dyDescent="0.25">
      <c r="A928" t="s">
        <v>2957</v>
      </c>
      <c r="B928" t="s">
        <v>726</v>
      </c>
      <c r="C928">
        <v>123.00396963944959</v>
      </c>
    </row>
    <row r="929" spans="1:4" x14ac:dyDescent="0.25">
      <c r="A929" t="s">
        <v>2957</v>
      </c>
      <c r="B929" t="s">
        <v>738</v>
      </c>
      <c r="C929">
        <v>3.1387842917237591E-2</v>
      </c>
    </row>
    <row r="930" spans="1:4" x14ac:dyDescent="0.25">
      <c r="A930" t="s">
        <v>2957</v>
      </c>
      <c r="B930" t="s">
        <v>740</v>
      </c>
      <c r="C930">
        <v>1.2180943270760866E-3</v>
      </c>
    </row>
    <row r="931" spans="1:4" x14ac:dyDescent="0.25">
      <c r="A931" t="s">
        <v>2957</v>
      </c>
      <c r="B931" t="s">
        <v>744</v>
      </c>
      <c r="C931">
        <v>0.93814286745801678</v>
      </c>
    </row>
    <row r="932" spans="1:4" x14ac:dyDescent="0.25">
      <c r="A932" t="s">
        <v>2957</v>
      </c>
      <c r="B932" t="s">
        <v>1596</v>
      </c>
      <c r="C932">
        <v>11486.917772500005</v>
      </c>
      <c r="D932">
        <v>344</v>
      </c>
    </row>
    <row r="933" spans="1:4" x14ac:dyDescent="0.25">
      <c r="A933" t="s">
        <v>2957</v>
      </c>
      <c r="B933" t="s">
        <v>1605</v>
      </c>
      <c r="C933">
        <v>9437.7202967099929</v>
      </c>
      <c r="D933">
        <v>1947</v>
      </c>
    </row>
    <row r="934" spans="1:4" x14ac:dyDescent="0.25">
      <c r="A934" t="s">
        <v>2957</v>
      </c>
      <c r="B934" t="s">
        <v>1606</v>
      </c>
      <c r="C934">
        <v>2800.7569009300087</v>
      </c>
      <c r="D934">
        <v>3438</v>
      </c>
    </row>
    <row r="935" spans="1:4" x14ac:dyDescent="0.25">
      <c r="A935" t="s">
        <v>2957</v>
      </c>
      <c r="B935" t="s">
        <v>1607</v>
      </c>
      <c r="C935">
        <v>647.53976941000042</v>
      </c>
      <c r="D935">
        <v>1754</v>
      </c>
    </row>
    <row r="936" spans="1:4" x14ac:dyDescent="0.25">
      <c r="A936" t="s">
        <v>2957</v>
      </c>
      <c r="B936" t="s">
        <v>1608</v>
      </c>
      <c r="C936">
        <v>90.309483599999965</v>
      </c>
      <c r="D936">
        <v>354</v>
      </c>
    </row>
    <row r="937" spans="1:4" x14ac:dyDescent="0.25">
      <c r="A937" t="s">
        <v>2957</v>
      </c>
      <c r="B937" t="s">
        <v>1613</v>
      </c>
      <c r="C937">
        <v>8474.1366102800021</v>
      </c>
      <c r="D937">
        <v>693</v>
      </c>
    </row>
    <row r="938" spans="1:4" x14ac:dyDescent="0.25">
      <c r="A938" t="s">
        <v>2957</v>
      </c>
      <c r="B938" t="s">
        <v>1597</v>
      </c>
      <c r="C938">
        <v>6910.6505171800054</v>
      </c>
      <c r="D938">
        <v>629</v>
      </c>
    </row>
    <row r="939" spans="1:4" x14ac:dyDescent="0.25">
      <c r="A939" t="s">
        <v>2957</v>
      </c>
      <c r="B939" t="s">
        <v>1598</v>
      </c>
      <c r="C939">
        <v>11264.610725759974</v>
      </c>
      <c r="D939">
        <v>1589</v>
      </c>
    </row>
    <row r="940" spans="1:4" x14ac:dyDescent="0.25">
      <c r="A940" t="s">
        <v>2957</v>
      </c>
      <c r="B940" t="s">
        <v>1599</v>
      </c>
      <c r="C940">
        <v>2707.7948045299986</v>
      </c>
      <c r="D940">
        <v>788</v>
      </c>
    </row>
    <row r="941" spans="1:4" x14ac:dyDescent="0.25">
      <c r="A941" t="s">
        <v>2957</v>
      </c>
      <c r="B941" t="s">
        <v>1600</v>
      </c>
      <c r="C941">
        <v>394.71539199</v>
      </c>
      <c r="D941">
        <v>208</v>
      </c>
    </row>
    <row r="942" spans="1:4" x14ac:dyDescent="0.25">
      <c r="A942" t="s">
        <v>2957</v>
      </c>
      <c r="B942" t="s">
        <v>1601</v>
      </c>
      <c r="C942">
        <v>97.933614920000011</v>
      </c>
      <c r="D942">
        <v>93</v>
      </c>
    </row>
    <row r="943" spans="1:4" x14ac:dyDescent="0.25">
      <c r="A943" t="s">
        <v>2957</v>
      </c>
      <c r="B943" t="s">
        <v>1602</v>
      </c>
      <c r="C943">
        <v>14.401746389999994</v>
      </c>
      <c r="D943">
        <v>41</v>
      </c>
    </row>
    <row r="944" spans="1:4" x14ac:dyDescent="0.25">
      <c r="A944" t="s">
        <v>2957</v>
      </c>
      <c r="B944" t="s">
        <v>1603</v>
      </c>
      <c r="C944">
        <v>4939.9359910299981</v>
      </c>
      <c r="D944">
        <v>108</v>
      </c>
    </row>
    <row r="945" spans="1:4" x14ac:dyDescent="0.25">
      <c r="A945" t="s">
        <v>2957</v>
      </c>
      <c r="B945" t="s">
        <v>1604</v>
      </c>
      <c r="C945">
        <v>5849.2592595800015</v>
      </c>
      <c r="D945">
        <v>262</v>
      </c>
    </row>
    <row r="946" spans="1:4" x14ac:dyDescent="0.25">
      <c r="A946" t="s">
        <v>2957</v>
      </c>
      <c r="B946" t="s">
        <v>1618</v>
      </c>
      <c r="C946">
        <v>11486.917772500005</v>
      </c>
      <c r="D946">
        <v>344</v>
      </c>
    </row>
    <row r="947" spans="1:4" x14ac:dyDescent="0.25">
      <c r="A947" t="s">
        <v>2957</v>
      </c>
      <c r="B947" t="s">
        <v>1627</v>
      </c>
      <c r="C947">
        <v>9437.7202967099929</v>
      </c>
      <c r="D947">
        <v>1947</v>
      </c>
    </row>
    <row r="948" spans="1:4" x14ac:dyDescent="0.25">
      <c r="A948" t="s">
        <v>2957</v>
      </c>
      <c r="B948" t="s">
        <v>1702</v>
      </c>
      <c r="C948">
        <v>2800.7569009300087</v>
      </c>
      <c r="D948">
        <v>3438</v>
      </c>
    </row>
    <row r="949" spans="1:4" x14ac:dyDescent="0.25">
      <c r="A949" t="s">
        <v>2957</v>
      </c>
      <c r="B949" t="s">
        <v>1735</v>
      </c>
      <c r="C949">
        <v>647.53976941000042</v>
      </c>
      <c r="D949">
        <v>1754</v>
      </c>
    </row>
    <row r="950" spans="1:4" x14ac:dyDescent="0.25">
      <c r="A950" t="s">
        <v>2957</v>
      </c>
      <c r="B950" t="s">
        <v>1736</v>
      </c>
      <c r="C950">
        <v>90.309483599999965</v>
      </c>
      <c r="D950">
        <v>354</v>
      </c>
    </row>
    <row r="951" spans="1:4" x14ac:dyDescent="0.25">
      <c r="A951" t="s">
        <v>2957</v>
      </c>
      <c r="B951" t="s">
        <v>1741</v>
      </c>
      <c r="C951">
        <v>8474.1366102800021</v>
      </c>
      <c r="D951">
        <v>693</v>
      </c>
    </row>
    <row r="952" spans="1:4" x14ac:dyDescent="0.25">
      <c r="A952" t="s">
        <v>2957</v>
      </c>
      <c r="B952" t="s">
        <v>1619</v>
      </c>
      <c r="C952">
        <v>6910.6505171800054</v>
      </c>
      <c r="D952">
        <v>629</v>
      </c>
    </row>
    <row r="953" spans="1:4" x14ac:dyDescent="0.25">
      <c r="A953" t="s">
        <v>2957</v>
      </c>
      <c r="B953" t="s">
        <v>1620</v>
      </c>
      <c r="C953">
        <v>11264.610725759974</v>
      </c>
      <c r="D953">
        <v>1589</v>
      </c>
    </row>
    <row r="954" spans="1:4" x14ac:dyDescent="0.25">
      <c r="A954" t="s">
        <v>2957</v>
      </c>
      <c r="B954" t="s">
        <v>1621</v>
      </c>
      <c r="C954">
        <v>2707.7948045299986</v>
      </c>
      <c r="D954">
        <v>788</v>
      </c>
    </row>
    <row r="955" spans="1:4" x14ac:dyDescent="0.25">
      <c r="A955" t="s">
        <v>2957</v>
      </c>
      <c r="B955" t="s">
        <v>1622</v>
      </c>
      <c r="C955">
        <v>394.71539199</v>
      </c>
      <c r="D955">
        <v>208</v>
      </c>
    </row>
    <row r="956" spans="1:4" x14ac:dyDescent="0.25">
      <c r="A956" t="s">
        <v>2957</v>
      </c>
      <c r="B956" t="s">
        <v>1623</v>
      </c>
      <c r="C956">
        <v>97.933614920000011</v>
      </c>
      <c r="D956">
        <v>93</v>
      </c>
    </row>
    <row r="957" spans="1:4" x14ac:dyDescent="0.25">
      <c r="A957" t="s">
        <v>2957</v>
      </c>
      <c r="B957" t="s">
        <v>1624</v>
      </c>
      <c r="C957">
        <v>14.401746389999994</v>
      </c>
      <c r="D957">
        <v>41</v>
      </c>
    </row>
    <row r="958" spans="1:4" x14ac:dyDescent="0.25">
      <c r="A958" t="s">
        <v>2957</v>
      </c>
      <c r="B958" t="s">
        <v>1625</v>
      </c>
      <c r="C958">
        <v>4939.9359910299981</v>
      </c>
      <c r="D958">
        <v>108</v>
      </c>
    </row>
    <row r="959" spans="1:4" x14ac:dyDescent="0.25">
      <c r="A959" t="s">
        <v>2957</v>
      </c>
      <c r="B959" t="s">
        <v>1626</v>
      </c>
      <c r="C959">
        <v>5849.2592595800015</v>
      </c>
      <c r="D959">
        <v>262</v>
      </c>
    </row>
    <row r="960" spans="1:4" x14ac:dyDescent="0.25">
      <c r="A960" t="s">
        <v>2957</v>
      </c>
      <c r="B960" t="s">
        <v>1745</v>
      </c>
      <c r="C960">
        <v>3631.4882846500027</v>
      </c>
      <c r="D960">
        <v>2796</v>
      </c>
    </row>
    <row r="961" spans="1:4" x14ac:dyDescent="0.25">
      <c r="A961" t="s">
        <v>2957</v>
      </c>
      <c r="B961" t="s">
        <v>1754</v>
      </c>
      <c r="C961">
        <v>4586.2031906700004</v>
      </c>
      <c r="D961">
        <v>165</v>
      </c>
    </row>
    <row r="962" spans="1:4" x14ac:dyDescent="0.25">
      <c r="A962" t="s">
        <v>2957</v>
      </c>
      <c r="B962" t="s">
        <v>1755</v>
      </c>
      <c r="C962">
        <v>7243.1000900200006</v>
      </c>
      <c r="D962">
        <v>150</v>
      </c>
    </row>
    <row r="963" spans="1:4" x14ac:dyDescent="0.25">
      <c r="A963" t="s">
        <v>2957</v>
      </c>
      <c r="B963" t="s">
        <v>2260</v>
      </c>
      <c r="C963">
        <v>3969.0591716200006</v>
      </c>
      <c r="D963">
        <v>89</v>
      </c>
    </row>
    <row r="964" spans="1:4" x14ac:dyDescent="0.25">
      <c r="A964" t="s">
        <v>2957</v>
      </c>
      <c r="B964" t="s">
        <v>2261</v>
      </c>
      <c r="C964">
        <v>6166.9004894200025</v>
      </c>
      <c r="D964">
        <v>235</v>
      </c>
    </row>
    <row r="965" spans="1:4" x14ac:dyDescent="0.25">
      <c r="A965" t="s">
        <v>2957</v>
      </c>
      <c r="B965" t="s">
        <v>1746</v>
      </c>
      <c r="C965">
        <v>2642.9516859800065</v>
      </c>
      <c r="D965">
        <v>1482</v>
      </c>
    </row>
    <row r="966" spans="1:4" x14ac:dyDescent="0.25">
      <c r="A966" t="s">
        <v>2957</v>
      </c>
      <c r="B966" t="s">
        <v>1747</v>
      </c>
      <c r="C966">
        <v>5123.419476679991</v>
      </c>
      <c r="D966">
        <v>1251</v>
      </c>
    </row>
    <row r="967" spans="1:4" x14ac:dyDescent="0.25">
      <c r="A967" t="s">
        <v>2957</v>
      </c>
      <c r="B967" t="s">
        <v>1748</v>
      </c>
      <c r="C967">
        <v>7321.3867777399973</v>
      </c>
      <c r="D967">
        <v>1622</v>
      </c>
    </row>
    <row r="968" spans="1:4" x14ac:dyDescent="0.25">
      <c r="A968" t="s">
        <v>2957</v>
      </c>
      <c r="B968" t="s">
        <v>1749</v>
      </c>
      <c r="C968">
        <v>9996.4070569100222</v>
      </c>
      <c r="D968">
        <v>1822</v>
      </c>
    </row>
    <row r="969" spans="1:4" x14ac:dyDescent="0.25">
      <c r="A969" t="s">
        <v>2957</v>
      </c>
      <c r="B969" t="s">
        <v>1750</v>
      </c>
      <c r="C969">
        <v>1988.3719751999993</v>
      </c>
      <c r="D969">
        <v>685</v>
      </c>
    </row>
    <row r="970" spans="1:4" x14ac:dyDescent="0.25">
      <c r="A970" t="s">
        <v>2957</v>
      </c>
      <c r="B970" t="s">
        <v>1751</v>
      </c>
      <c r="C970">
        <v>7442.8762807499961</v>
      </c>
      <c r="D970">
        <v>1107</v>
      </c>
    </row>
    <row r="971" spans="1:4" x14ac:dyDescent="0.25">
      <c r="A971" t="s">
        <v>2957</v>
      </c>
      <c r="B971" t="s">
        <v>1752</v>
      </c>
      <c r="C971">
        <v>2903.4585305499995</v>
      </c>
      <c r="D971">
        <v>607</v>
      </c>
    </row>
    <row r="972" spans="1:4" x14ac:dyDescent="0.25">
      <c r="A972" t="s">
        <v>2957</v>
      </c>
      <c r="B972" t="s">
        <v>1753</v>
      </c>
      <c r="C972">
        <v>2101.0598746200003</v>
      </c>
      <c r="D972">
        <v>233</v>
      </c>
    </row>
    <row r="973" spans="1:4" x14ac:dyDescent="0.25">
      <c r="A973" t="s">
        <v>2957</v>
      </c>
      <c r="B973" t="s">
        <v>2067</v>
      </c>
      <c r="C973">
        <v>2030.3569980900002</v>
      </c>
      <c r="D973">
        <v>6932</v>
      </c>
    </row>
    <row r="974" spans="1:4" x14ac:dyDescent="0.25">
      <c r="A974" t="s">
        <v>2957</v>
      </c>
      <c r="B974" t="s">
        <v>2068</v>
      </c>
      <c r="C974">
        <v>89.12021695</v>
      </c>
      <c r="D974">
        <v>385</v>
      </c>
    </row>
    <row r="975" spans="1:4" x14ac:dyDescent="0.25">
      <c r="A975" t="s">
        <v>2957</v>
      </c>
      <c r="B975" t="s">
        <v>2070</v>
      </c>
      <c r="C975">
        <v>3.6677659000000014</v>
      </c>
      <c r="D975">
        <v>47</v>
      </c>
    </row>
    <row r="976" spans="1:4" x14ac:dyDescent="0.25">
      <c r="A976" t="s">
        <v>2957</v>
      </c>
      <c r="B976" t="s">
        <v>2071</v>
      </c>
      <c r="C976">
        <v>62993.492409110171</v>
      </c>
      <c r="D976">
        <v>4880</v>
      </c>
    </row>
    <row r="977" spans="1:4" x14ac:dyDescent="0.25">
      <c r="A977" t="s">
        <v>2957</v>
      </c>
      <c r="B977" t="s">
        <v>2072</v>
      </c>
      <c r="C977">
        <v>4.5494760000000002E-2</v>
      </c>
      <c r="D977">
        <v>1</v>
      </c>
    </row>
    <row r="978" spans="1:4" x14ac:dyDescent="0.25">
      <c r="A978" t="s">
        <v>2957</v>
      </c>
      <c r="B978" t="s">
        <v>2075</v>
      </c>
      <c r="C978">
        <v>7362.7463379199999</v>
      </c>
      <c r="D978">
        <v>150</v>
      </c>
    </row>
    <row r="979" spans="1:4" x14ac:dyDescent="0.25">
      <c r="A979" t="s">
        <v>2957</v>
      </c>
      <c r="B979" t="s">
        <v>2076</v>
      </c>
      <c r="C979">
        <v>57753.936546890029</v>
      </c>
      <c r="D979">
        <v>12094</v>
      </c>
    </row>
    <row r="980" spans="1:4" x14ac:dyDescent="0.25">
      <c r="A980" t="s">
        <v>2957</v>
      </c>
      <c r="B980" t="s">
        <v>2081</v>
      </c>
      <c r="D980">
        <v>3828.6044651906036</v>
      </c>
    </row>
    <row r="981" spans="1:4" x14ac:dyDescent="0.25">
      <c r="A981" t="s">
        <v>2957</v>
      </c>
      <c r="B981" t="s">
        <v>2082</v>
      </c>
      <c r="D981">
        <v>55.30883207130735</v>
      </c>
    </row>
    <row r="982" spans="1:4" x14ac:dyDescent="0.25">
      <c r="A982" t="s">
        <v>2957</v>
      </c>
      <c r="B982" t="s">
        <v>2084</v>
      </c>
      <c r="D982">
        <v>2.7357517342768047</v>
      </c>
    </row>
    <row r="983" spans="1:4" x14ac:dyDescent="0.25">
      <c r="A983" t="s">
        <v>2957</v>
      </c>
      <c r="B983" t="s">
        <v>2085</v>
      </c>
      <c r="D983">
        <v>15772.037096582397</v>
      </c>
    </row>
    <row r="984" spans="1:4" x14ac:dyDescent="0.25">
      <c r="A984" t="s">
        <v>2957</v>
      </c>
      <c r="B984" t="s">
        <v>2086</v>
      </c>
    </row>
    <row r="985" spans="1:4" x14ac:dyDescent="0.25">
      <c r="A985" t="s">
        <v>2957</v>
      </c>
      <c r="B985" t="s">
        <v>1674</v>
      </c>
      <c r="C985">
        <v>198.18945823999985</v>
      </c>
      <c r="D985">
        <v>295</v>
      </c>
    </row>
    <row r="986" spans="1:4" x14ac:dyDescent="0.25">
      <c r="A986" t="s">
        <v>2957</v>
      </c>
      <c r="B986" t="s">
        <v>1675</v>
      </c>
      <c r="C986">
        <v>462.56436778000017</v>
      </c>
      <c r="D986">
        <v>139</v>
      </c>
    </row>
    <row r="987" spans="1:4" x14ac:dyDescent="0.25">
      <c r="A987" t="s">
        <v>2957</v>
      </c>
      <c r="B987" t="s">
        <v>1676</v>
      </c>
      <c r="C987">
        <v>1451.4328611799992</v>
      </c>
      <c r="D987">
        <v>144</v>
      </c>
    </row>
    <row r="988" spans="1:4" x14ac:dyDescent="0.25">
      <c r="A988" t="s">
        <v>2957</v>
      </c>
      <c r="B988" t="s">
        <v>1677</v>
      </c>
      <c r="C988">
        <v>426.79908019999993</v>
      </c>
      <c r="D988">
        <v>14</v>
      </c>
    </row>
    <row r="989" spans="1:4" x14ac:dyDescent="0.25">
      <c r="A989" t="s">
        <v>2957</v>
      </c>
      <c r="B989" t="s">
        <v>1678</v>
      </c>
      <c r="C989">
        <v>284.13662271999999</v>
      </c>
      <c r="D989">
        <v>4</v>
      </c>
    </row>
    <row r="990" spans="1:4" x14ac:dyDescent="0.25">
      <c r="A990" t="s">
        <v>2957</v>
      </c>
      <c r="B990" t="s">
        <v>1679</v>
      </c>
      <c r="C990">
        <v>187.11792961</v>
      </c>
      <c r="D990">
        <v>1</v>
      </c>
    </row>
    <row r="991" spans="1:4" x14ac:dyDescent="0.25">
      <c r="A991" t="s">
        <v>2957</v>
      </c>
      <c r="B991" t="s">
        <v>1758</v>
      </c>
      <c r="C991">
        <v>0.5730251176472092</v>
      </c>
    </row>
    <row r="992" spans="1:4" x14ac:dyDescent="0.25">
      <c r="A992" t="s">
        <v>2957</v>
      </c>
      <c r="B992" t="s">
        <v>1759</v>
      </c>
      <c r="C992">
        <v>2333.6230984643876</v>
      </c>
    </row>
    <row r="993" spans="1:4" x14ac:dyDescent="0.25">
      <c r="A993" t="s">
        <v>2957</v>
      </c>
      <c r="B993" t="s">
        <v>1760</v>
      </c>
      <c r="C993">
        <v>316.13262993781416</v>
      </c>
    </row>
    <row r="994" spans="1:4" x14ac:dyDescent="0.25">
      <c r="A994" t="s">
        <v>2957</v>
      </c>
      <c r="B994" t="s">
        <v>1761</v>
      </c>
      <c r="C994">
        <v>180.89388400250576</v>
      </c>
    </row>
    <row r="995" spans="1:4" x14ac:dyDescent="0.25">
      <c r="A995" t="s">
        <v>2957</v>
      </c>
      <c r="B995" t="s">
        <v>1762</v>
      </c>
      <c r="C995">
        <v>96.852451933077447</v>
      </c>
    </row>
    <row r="996" spans="1:4" x14ac:dyDescent="0.25">
      <c r="A996" t="s">
        <v>2957</v>
      </c>
      <c r="B996" t="s">
        <v>1763</v>
      </c>
      <c r="C996">
        <v>39.959551065023668</v>
      </c>
    </row>
    <row r="997" spans="1:4" x14ac:dyDescent="0.25">
      <c r="A997" t="s">
        <v>2957</v>
      </c>
      <c r="B997" t="s">
        <v>1764</v>
      </c>
      <c r="C997">
        <v>13.972250452657059</v>
      </c>
    </row>
    <row r="998" spans="1:4" x14ac:dyDescent="0.25">
      <c r="A998" t="s">
        <v>2957</v>
      </c>
      <c r="B998" t="s">
        <v>1765</v>
      </c>
      <c r="C998">
        <v>7.3341463977294978</v>
      </c>
    </row>
    <row r="999" spans="1:4" x14ac:dyDescent="0.25">
      <c r="A999" t="s">
        <v>2957</v>
      </c>
      <c r="B999" t="s">
        <v>1766</v>
      </c>
      <c r="C999">
        <v>21.472307476804627</v>
      </c>
    </row>
    <row r="1000" spans="1:4" x14ac:dyDescent="0.25">
      <c r="A1000" t="s">
        <v>2957</v>
      </c>
      <c r="B1000" t="s">
        <v>2037</v>
      </c>
      <c r="C1000">
        <v>9.3606984014908842E-2</v>
      </c>
    </row>
    <row r="1001" spans="1:4" x14ac:dyDescent="0.25">
      <c r="A1001" t="s">
        <v>2957</v>
      </c>
      <c r="B1001" t="s">
        <v>2040</v>
      </c>
      <c r="C1001">
        <v>8.610724808285376E-5</v>
      </c>
    </row>
    <row r="1002" spans="1:4" x14ac:dyDescent="0.25">
      <c r="A1002" t="s">
        <v>2957</v>
      </c>
      <c r="B1002" t="s">
        <v>2041</v>
      </c>
      <c r="C1002">
        <v>9.8003081370746123E-4</v>
      </c>
    </row>
    <row r="1003" spans="1:4" x14ac:dyDescent="0.25">
      <c r="A1003" t="s">
        <v>2957</v>
      </c>
      <c r="B1003" t="s">
        <v>2042</v>
      </c>
      <c r="C1003">
        <v>2.0710716879106819E-4</v>
      </c>
    </row>
    <row r="1004" spans="1:4" x14ac:dyDescent="0.25">
      <c r="A1004" t="s">
        <v>2957</v>
      </c>
      <c r="B1004" t="s">
        <v>2044</v>
      </c>
      <c r="C1004">
        <v>0.52916261684146026</v>
      </c>
    </row>
    <row r="1005" spans="1:4" x14ac:dyDescent="0.25">
      <c r="A1005" t="s">
        <v>2957</v>
      </c>
      <c r="B1005" t="s">
        <v>2129</v>
      </c>
      <c r="C1005">
        <v>420.85517127000003</v>
      </c>
      <c r="D1005">
        <v>12</v>
      </c>
    </row>
    <row r="1006" spans="1:4" x14ac:dyDescent="0.25">
      <c r="A1006" t="s">
        <v>2957</v>
      </c>
      <c r="B1006" t="s">
        <v>2138</v>
      </c>
      <c r="C1006">
        <v>993.53613620000067</v>
      </c>
      <c r="D1006">
        <v>148</v>
      </c>
    </row>
    <row r="1007" spans="1:4" x14ac:dyDescent="0.25">
      <c r="A1007" t="s">
        <v>2957</v>
      </c>
      <c r="B1007" t="s">
        <v>2139</v>
      </c>
      <c r="C1007">
        <v>700.89203347</v>
      </c>
      <c r="D1007">
        <v>149</v>
      </c>
    </row>
    <row r="1008" spans="1:4" x14ac:dyDescent="0.25">
      <c r="A1008" t="s">
        <v>2957</v>
      </c>
      <c r="B1008" t="s">
        <v>2140</v>
      </c>
      <c r="C1008">
        <v>65.607254250000011</v>
      </c>
      <c r="D1008">
        <v>40</v>
      </c>
    </row>
    <row r="1009" spans="1:4" x14ac:dyDescent="0.25">
      <c r="A1009" t="s">
        <v>2957</v>
      </c>
      <c r="B1009" t="s">
        <v>2141</v>
      </c>
      <c r="C1009">
        <v>9.0345156500000012</v>
      </c>
      <c r="D1009">
        <v>20</v>
      </c>
    </row>
    <row r="1010" spans="1:4" x14ac:dyDescent="0.25">
      <c r="A1010" t="s">
        <v>2957</v>
      </c>
      <c r="B1010" t="s">
        <v>2146</v>
      </c>
      <c r="C1010">
        <v>150.18611878999999</v>
      </c>
      <c r="D1010">
        <v>27</v>
      </c>
    </row>
    <row r="1011" spans="1:4" x14ac:dyDescent="0.25">
      <c r="A1011" t="s">
        <v>2957</v>
      </c>
      <c r="B1011" t="s">
        <v>2130</v>
      </c>
      <c r="C1011">
        <v>35.121559039999994</v>
      </c>
      <c r="D1011">
        <v>8</v>
      </c>
    </row>
    <row r="1012" spans="1:4" x14ac:dyDescent="0.25">
      <c r="A1012" t="s">
        <v>2957</v>
      </c>
      <c r="B1012" t="s">
        <v>2131</v>
      </c>
      <c r="C1012">
        <v>112.65885585000002</v>
      </c>
      <c r="D1012">
        <v>23</v>
      </c>
    </row>
    <row r="1013" spans="1:4" x14ac:dyDescent="0.25">
      <c r="A1013" t="s">
        <v>2957</v>
      </c>
      <c r="B1013" t="s">
        <v>2132</v>
      </c>
      <c r="C1013">
        <v>55.752295859999997</v>
      </c>
      <c r="D1013">
        <v>17</v>
      </c>
    </row>
    <row r="1014" spans="1:4" x14ac:dyDescent="0.25">
      <c r="A1014" t="s">
        <v>2957</v>
      </c>
      <c r="B1014" t="s">
        <v>2133</v>
      </c>
      <c r="C1014">
        <v>11.395325980000003</v>
      </c>
      <c r="D1014">
        <v>4</v>
      </c>
    </row>
    <row r="1015" spans="1:4" x14ac:dyDescent="0.25">
      <c r="A1015" t="s">
        <v>2957</v>
      </c>
      <c r="B1015" t="s">
        <v>2134</v>
      </c>
      <c r="C1015">
        <v>9.0761220000000004E-2</v>
      </c>
      <c r="D1015">
        <v>2</v>
      </c>
    </row>
    <row r="1016" spans="1:4" x14ac:dyDescent="0.25">
      <c r="A1016" t="s">
        <v>2957</v>
      </c>
      <c r="B1016" t="s">
        <v>2136</v>
      </c>
      <c r="C1016">
        <v>242.83859261999999</v>
      </c>
      <c r="D1016">
        <v>14</v>
      </c>
    </row>
    <row r="1017" spans="1:4" x14ac:dyDescent="0.25">
      <c r="A1017" t="s">
        <v>2957</v>
      </c>
      <c r="B1017" t="s">
        <v>2137</v>
      </c>
      <c r="C1017">
        <v>212.27169953000003</v>
      </c>
      <c r="D1017">
        <v>27</v>
      </c>
    </row>
    <row r="1018" spans="1:4" x14ac:dyDescent="0.25">
      <c r="A1018" t="s">
        <v>2957</v>
      </c>
      <c r="B1018" t="s">
        <v>2151</v>
      </c>
      <c r="C1018">
        <v>420.85517127000003</v>
      </c>
      <c r="D1018">
        <v>12</v>
      </c>
    </row>
    <row r="1019" spans="1:4" x14ac:dyDescent="0.25">
      <c r="A1019" t="s">
        <v>2957</v>
      </c>
      <c r="B1019" t="s">
        <v>2160</v>
      </c>
      <c r="C1019">
        <v>993.53613620000067</v>
      </c>
      <c r="D1019">
        <v>148</v>
      </c>
    </row>
    <row r="1020" spans="1:4" x14ac:dyDescent="0.25">
      <c r="A1020" t="s">
        <v>2957</v>
      </c>
      <c r="B1020" t="s">
        <v>2161</v>
      </c>
      <c r="C1020">
        <v>700.89203347</v>
      </c>
      <c r="D1020">
        <v>149</v>
      </c>
    </row>
    <row r="1021" spans="1:4" x14ac:dyDescent="0.25">
      <c r="A1021" t="s">
        <v>2957</v>
      </c>
      <c r="B1021" t="s">
        <v>2162</v>
      </c>
      <c r="C1021">
        <v>65.607254250000011</v>
      </c>
      <c r="D1021">
        <v>40</v>
      </c>
    </row>
    <row r="1022" spans="1:4" x14ac:dyDescent="0.25">
      <c r="A1022" t="s">
        <v>2957</v>
      </c>
      <c r="B1022" t="s">
        <v>2163</v>
      </c>
      <c r="C1022">
        <v>9.0345156500000012</v>
      </c>
      <c r="D1022">
        <v>20</v>
      </c>
    </row>
    <row r="1023" spans="1:4" x14ac:dyDescent="0.25">
      <c r="A1023" t="s">
        <v>2957</v>
      </c>
      <c r="B1023" t="s">
        <v>2168</v>
      </c>
      <c r="C1023">
        <v>150.18611878999999</v>
      </c>
      <c r="D1023">
        <v>27</v>
      </c>
    </row>
    <row r="1024" spans="1:4" x14ac:dyDescent="0.25">
      <c r="A1024" t="s">
        <v>2957</v>
      </c>
      <c r="B1024" t="s">
        <v>2152</v>
      </c>
      <c r="C1024">
        <v>35.121559039999994</v>
      </c>
      <c r="D1024">
        <v>8</v>
      </c>
    </row>
    <row r="1025" spans="1:4" x14ac:dyDescent="0.25">
      <c r="A1025" t="s">
        <v>2957</v>
      </c>
      <c r="B1025" t="s">
        <v>2153</v>
      </c>
      <c r="C1025">
        <v>112.65885585000002</v>
      </c>
      <c r="D1025">
        <v>23</v>
      </c>
    </row>
    <row r="1026" spans="1:4" x14ac:dyDescent="0.25">
      <c r="A1026" t="s">
        <v>2957</v>
      </c>
      <c r="B1026" t="s">
        <v>2154</v>
      </c>
      <c r="C1026">
        <v>55.752295859999997</v>
      </c>
      <c r="D1026">
        <v>17</v>
      </c>
    </row>
    <row r="1027" spans="1:4" x14ac:dyDescent="0.25">
      <c r="A1027" t="s">
        <v>2957</v>
      </c>
      <c r="B1027" t="s">
        <v>2155</v>
      </c>
      <c r="C1027">
        <v>11.395325980000003</v>
      </c>
      <c r="D1027">
        <v>4</v>
      </c>
    </row>
    <row r="1028" spans="1:4" x14ac:dyDescent="0.25">
      <c r="A1028" t="s">
        <v>2957</v>
      </c>
      <c r="B1028" t="s">
        <v>2156</v>
      </c>
      <c r="C1028">
        <v>9.0761220000000004E-2</v>
      </c>
      <c r="D1028">
        <v>2</v>
      </c>
    </row>
    <row r="1029" spans="1:4" x14ac:dyDescent="0.25">
      <c r="A1029" t="s">
        <v>2957</v>
      </c>
      <c r="B1029" t="s">
        <v>2158</v>
      </c>
      <c r="C1029">
        <v>242.83859261999999</v>
      </c>
      <c r="D1029">
        <v>14</v>
      </c>
    </row>
    <row r="1030" spans="1:4" x14ac:dyDescent="0.25">
      <c r="A1030" t="s">
        <v>2957</v>
      </c>
      <c r="B1030" t="s">
        <v>2159</v>
      </c>
      <c r="C1030">
        <v>212.27169953000003</v>
      </c>
      <c r="D1030">
        <v>27</v>
      </c>
    </row>
    <row r="1031" spans="1:4" x14ac:dyDescent="0.25">
      <c r="A1031" t="s">
        <v>2957</v>
      </c>
      <c r="B1031" t="s">
        <v>2173</v>
      </c>
      <c r="C1031">
        <v>458.99352110000007</v>
      </c>
      <c r="D1031">
        <v>128</v>
      </c>
    </row>
    <row r="1032" spans="1:4" x14ac:dyDescent="0.25">
      <c r="A1032" t="s">
        <v>2957</v>
      </c>
      <c r="B1032" t="s">
        <v>2182</v>
      </c>
      <c r="C1032">
        <v>524.18940294000004</v>
      </c>
      <c r="D1032">
        <v>18</v>
      </c>
    </row>
    <row r="1033" spans="1:4" x14ac:dyDescent="0.25">
      <c r="A1033" t="s">
        <v>2957</v>
      </c>
      <c r="B1033" t="s">
        <v>2183</v>
      </c>
      <c r="C1033">
        <v>58.719108369999987</v>
      </c>
      <c r="D1033">
        <v>6</v>
      </c>
    </row>
    <row r="1034" spans="1:4" x14ac:dyDescent="0.25">
      <c r="A1034" t="s">
        <v>2957</v>
      </c>
      <c r="B1034" t="s">
        <v>2275</v>
      </c>
      <c r="C1034">
        <v>9.1237355299999994</v>
      </c>
      <c r="D1034">
        <v>2</v>
      </c>
    </row>
    <row r="1035" spans="1:4" x14ac:dyDescent="0.25">
      <c r="A1035" t="s">
        <v>2957</v>
      </c>
      <c r="B1035" t="s">
        <v>2276</v>
      </c>
      <c r="C1035">
        <v>192.93379926000003</v>
      </c>
      <c r="D1035">
        <v>13</v>
      </c>
    </row>
    <row r="1036" spans="1:4" x14ac:dyDescent="0.25">
      <c r="A1036" t="s">
        <v>2957</v>
      </c>
      <c r="B1036" t="s">
        <v>2174</v>
      </c>
      <c r="C1036">
        <v>211.27160655000003</v>
      </c>
      <c r="D1036">
        <v>40</v>
      </c>
    </row>
    <row r="1037" spans="1:4" x14ac:dyDescent="0.25">
      <c r="A1037" t="s">
        <v>2957</v>
      </c>
      <c r="B1037" t="s">
        <v>2175</v>
      </c>
      <c r="C1037">
        <v>232.6532263</v>
      </c>
      <c r="D1037">
        <v>51</v>
      </c>
    </row>
    <row r="1038" spans="1:4" x14ac:dyDescent="0.25">
      <c r="A1038" t="s">
        <v>2957</v>
      </c>
      <c r="B1038" t="s">
        <v>2176</v>
      </c>
      <c r="C1038">
        <v>372.07243346000001</v>
      </c>
      <c r="D1038">
        <v>48</v>
      </c>
    </row>
    <row r="1039" spans="1:4" x14ac:dyDescent="0.25">
      <c r="A1039" t="s">
        <v>2957</v>
      </c>
      <c r="B1039" t="s">
        <v>2177</v>
      </c>
      <c r="C1039">
        <v>370.67123952000014</v>
      </c>
      <c r="D1039">
        <v>56</v>
      </c>
    </row>
    <row r="1040" spans="1:4" x14ac:dyDescent="0.25">
      <c r="A1040" t="s">
        <v>2957</v>
      </c>
      <c r="B1040" t="s">
        <v>2178</v>
      </c>
      <c r="C1040">
        <v>229.19537740000004</v>
      </c>
      <c r="D1040">
        <v>48</v>
      </c>
    </row>
    <row r="1041" spans="1:5" x14ac:dyDescent="0.25">
      <c r="A1041" t="s">
        <v>2957</v>
      </c>
      <c r="B1041" t="s">
        <v>2179</v>
      </c>
      <c r="C1041">
        <v>89.73636968000001</v>
      </c>
      <c r="D1041">
        <v>28</v>
      </c>
    </row>
    <row r="1042" spans="1:5" x14ac:dyDescent="0.25">
      <c r="A1042" t="s">
        <v>2957</v>
      </c>
      <c r="B1042" t="s">
        <v>2180</v>
      </c>
      <c r="C1042">
        <v>91.647665509999996</v>
      </c>
      <c r="D1042">
        <v>26</v>
      </c>
    </row>
    <row r="1043" spans="1:5" x14ac:dyDescent="0.25">
      <c r="A1043" t="s">
        <v>2957</v>
      </c>
      <c r="B1043" t="s">
        <v>2181</v>
      </c>
      <c r="C1043">
        <v>169.03283410999998</v>
      </c>
      <c r="D1043">
        <v>23</v>
      </c>
    </row>
    <row r="1044" spans="1:5" x14ac:dyDescent="0.25">
      <c r="A1044" t="s">
        <v>2957</v>
      </c>
      <c r="B1044" t="s">
        <v>2185</v>
      </c>
      <c r="C1044">
        <v>45.044580780000004</v>
      </c>
      <c r="D1044">
        <v>6</v>
      </c>
    </row>
    <row r="1045" spans="1:5" x14ac:dyDescent="0.25">
      <c r="A1045" t="s">
        <v>2957</v>
      </c>
      <c r="B1045" t="s">
        <v>2186</v>
      </c>
      <c r="C1045">
        <v>2965.1957389500003</v>
      </c>
      <c r="D1045">
        <v>481</v>
      </c>
    </row>
    <row r="1046" spans="1:5" x14ac:dyDescent="0.25">
      <c r="A1046" t="s">
        <v>2957</v>
      </c>
      <c r="B1046" t="s">
        <v>2204</v>
      </c>
      <c r="D1046">
        <v>1637.1377129161244</v>
      </c>
    </row>
    <row r="1047" spans="1:5" x14ac:dyDescent="0.25">
      <c r="A1047" t="s">
        <v>2957</v>
      </c>
      <c r="B1047" t="s">
        <v>2193</v>
      </c>
      <c r="D1047">
        <v>130.61428510782338</v>
      </c>
    </row>
    <row r="1048" spans="1:5" x14ac:dyDescent="0.25">
      <c r="A1048" t="s">
        <v>2957</v>
      </c>
      <c r="B1048" t="s">
        <v>2196</v>
      </c>
      <c r="D1048">
        <v>4.1640499355881128E-2</v>
      </c>
    </row>
    <row r="1049" spans="1:5" x14ac:dyDescent="0.25">
      <c r="A1049" t="s">
        <v>2957</v>
      </c>
      <c r="B1049" t="s">
        <v>2197</v>
      </c>
      <c r="D1049">
        <v>75.564932018058471</v>
      </c>
    </row>
    <row r="1050" spans="1:5" x14ac:dyDescent="0.25">
      <c r="A1050" t="s">
        <v>2957</v>
      </c>
      <c r="B1050" t="s">
        <v>2198</v>
      </c>
    </row>
    <row r="1051" spans="1:5" x14ac:dyDescent="0.25">
      <c r="A1051" t="s">
        <v>2957</v>
      </c>
      <c r="B1051" t="s">
        <v>2200</v>
      </c>
      <c r="D1051">
        <v>1504.7347776382005</v>
      </c>
    </row>
    <row r="1052" spans="1:5" x14ac:dyDescent="0.25">
      <c r="A1052" t="s">
        <v>2957</v>
      </c>
      <c r="B1052" t="s">
        <v>611</v>
      </c>
      <c r="C1052">
        <v>0.71085368603393473</v>
      </c>
      <c r="D1052">
        <v>6.6812028379195657E-2</v>
      </c>
      <c r="E1052">
        <v>0.68239621174528453</v>
      </c>
    </row>
    <row r="1053" spans="1:5" x14ac:dyDescent="0.25">
      <c r="A1053" t="s">
        <v>2957</v>
      </c>
      <c r="B1053" t="s">
        <v>612</v>
      </c>
      <c r="C1053">
        <v>2.5416481984159491E-2</v>
      </c>
      <c r="D1053">
        <v>2.4983831117093527E-2</v>
      </c>
      <c r="E1053">
        <v>2.5397364973979857E-2</v>
      </c>
    </row>
    <row r="1054" spans="1:5" x14ac:dyDescent="0.25">
      <c r="A1054" t="s">
        <v>2957</v>
      </c>
      <c r="B1054" t="s">
        <v>613</v>
      </c>
      <c r="D1054">
        <v>1.244121561808032E-2</v>
      </c>
      <c r="E1054">
        <v>5.4972464803025524E-4</v>
      </c>
    </row>
    <row r="1055" spans="1:5" x14ac:dyDescent="0.25">
      <c r="A1055" t="s">
        <v>2957</v>
      </c>
      <c r="B1055" t="s">
        <v>745</v>
      </c>
      <c r="C1055">
        <v>1.3031193382517013E-3</v>
      </c>
    </row>
    <row r="1056" spans="1:5" x14ac:dyDescent="0.25">
      <c r="A1056" t="s">
        <v>2957</v>
      </c>
      <c r="B1056" t="s">
        <v>752</v>
      </c>
      <c r="C1056">
        <v>2.7948075959417791E-2</v>
      </c>
    </row>
    <row r="1057" spans="1:3" x14ac:dyDescent="0.25">
      <c r="A1057" t="s">
        <v>2957</v>
      </c>
      <c r="B1057" t="s">
        <v>2049</v>
      </c>
      <c r="C1057">
        <v>0.37595715391304951</v>
      </c>
    </row>
  </sheetData>
  <autoFilter ref="A1:E1" xr:uid="{4897E9AE-74CE-4BE8-98AD-A994887C8286}"/>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General'!Print_Area</vt:lpstr>
      <vt:lpstr>'B1. HTT Mortgage Assets'!Print_Area</vt:lpstr>
      <vt:lpstr>'C. HTT Harmonised Glossary'!Print_Area</vt:lpstr>
      <vt:lpstr>'D. G1-G4 - Cover pool inform.'!Print_Area</vt:lpstr>
      <vt:lpstr>Disclaimer!Print_Area</vt:lpstr>
      <vt:lpstr>'E. Optional ECB-ECAIs data'!Print_Area</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Anne Foldager</cp:lastModifiedBy>
  <cp:lastPrinted>2016-05-20T08:25:54Z</cp:lastPrinted>
  <dcterms:created xsi:type="dcterms:W3CDTF">2016-04-21T08:07:20Z</dcterms:created>
  <dcterms:modified xsi:type="dcterms:W3CDTF">2024-12-09T08:00:42Z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